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QUIREMENT LIST\"/>
    </mc:Choice>
  </mc:AlternateContent>
  <xr:revisionPtr revIDLastSave="0" documentId="13_ncr:1_{69714858-84D1-49EF-9970-2164B9F8FEAD}" xr6:coauthVersionLast="47" xr6:coauthVersionMax="47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list'!$A$1:$Y$218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5" i="1" l="1"/>
  <c r="O355" i="1"/>
  <c r="P355" i="1"/>
  <c r="Y355" i="1"/>
  <c r="J81" i="1"/>
  <c r="O81" i="1"/>
  <c r="P81" i="1"/>
  <c r="Y81" i="1"/>
  <c r="J80" i="1"/>
  <c r="O80" i="1"/>
  <c r="P80" i="1"/>
  <c r="Y80" i="1"/>
  <c r="J206" i="1"/>
  <c r="O206" i="1"/>
  <c r="P206" i="1"/>
  <c r="Q206" i="1" s="1"/>
  <c r="Y206" i="1"/>
  <c r="J259" i="1"/>
  <c r="O259" i="1"/>
  <c r="P259" i="1"/>
  <c r="Q259" i="1" s="1"/>
  <c r="Y259" i="1"/>
  <c r="J176" i="1"/>
  <c r="O176" i="1"/>
  <c r="P176" i="1"/>
  <c r="Q176" i="1" s="1"/>
  <c r="Y176" i="1"/>
  <c r="J109" i="1"/>
  <c r="O109" i="1"/>
  <c r="P109" i="1"/>
  <c r="Q109" i="1" s="1"/>
  <c r="Y109" i="1"/>
  <c r="J108" i="1"/>
  <c r="O108" i="1"/>
  <c r="P108" i="1"/>
  <c r="Q108" i="1" s="1"/>
  <c r="Y108" i="1"/>
  <c r="J371" i="1"/>
  <c r="O371" i="1"/>
  <c r="P371" i="1"/>
  <c r="Q371" i="1" s="1"/>
  <c r="Y371" i="1"/>
  <c r="J257" i="1"/>
  <c r="O257" i="1"/>
  <c r="P257" i="1"/>
  <c r="Q257" i="1" s="1"/>
  <c r="Y257" i="1"/>
  <c r="J49" i="1"/>
  <c r="O49" i="1"/>
  <c r="P49" i="1"/>
  <c r="Q49" i="1" s="1"/>
  <c r="Y49" i="1"/>
  <c r="J48" i="1"/>
  <c r="O48" i="1"/>
  <c r="P48" i="1"/>
  <c r="Q48" i="1" s="1"/>
  <c r="Y48" i="1"/>
  <c r="J47" i="1"/>
  <c r="O47" i="1"/>
  <c r="P47" i="1"/>
  <c r="Q47" i="1" s="1"/>
  <c r="Y47" i="1"/>
  <c r="J72" i="1"/>
  <c r="O72" i="1"/>
  <c r="P72" i="1"/>
  <c r="Q72" i="1" s="1"/>
  <c r="Y72" i="1"/>
  <c r="J44" i="1"/>
  <c r="O44" i="1"/>
  <c r="P44" i="1"/>
  <c r="Y44" i="1"/>
  <c r="J337" i="1"/>
  <c r="O337" i="1"/>
  <c r="P337" i="1"/>
  <c r="Y337" i="1"/>
  <c r="J336" i="1"/>
  <c r="O336" i="1"/>
  <c r="P336" i="1"/>
  <c r="Q336" i="1" s="1"/>
  <c r="Y336" i="1"/>
  <c r="J339" i="1"/>
  <c r="O339" i="1"/>
  <c r="P339" i="1"/>
  <c r="Q339" i="1" s="1"/>
  <c r="Y339" i="1"/>
  <c r="J338" i="1"/>
  <c r="O338" i="1"/>
  <c r="P338" i="1"/>
  <c r="Y338" i="1"/>
  <c r="J335" i="1"/>
  <c r="O335" i="1"/>
  <c r="P335" i="1"/>
  <c r="Q335" i="1" s="1"/>
  <c r="Y335" i="1"/>
  <c r="J356" i="1"/>
  <c r="O356" i="1"/>
  <c r="P356" i="1"/>
  <c r="Q356" i="1" s="1"/>
  <c r="Y356" i="1"/>
  <c r="Q80" i="1" l="1"/>
  <c r="Q81" i="1"/>
  <c r="Q355" i="1"/>
  <c r="Q338" i="1"/>
  <c r="Q44" i="1"/>
  <c r="Q337" i="1"/>
  <c r="J287" i="1"/>
  <c r="O287" i="1"/>
  <c r="P287" i="1"/>
  <c r="Y287" i="1"/>
  <c r="J162" i="1"/>
  <c r="O162" i="1"/>
  <c r="P162" i="1"/>
  <c r="Y162" i="1"/>
  <c r="J322" i="1"/>
  <c r="O322" i="1"/>
  <c r="P322" i="1"/>
  <c r="Y322" i="1"/>
  <c r="J183" i="1"/>
  <c r="O183" i="1"/>
  <c r="P183" i="1"/>
  <c r="Y183" i="1"/>
  <c r="J261" i="1"/>
  <c r="O261" i="1"/>
  <c r="P261" i="1"/>
  <c r="Y261" i="1"/>
  <c r="J136" i="1"/>
  <c r="O136" i="1"/>
  <c r="P136" i="1"/>
  <c r="Y136" i="1"/>
  <c r="J173" i="1"/>
  <c r="O173" i="1"/>
  <c r="P173" i="1"/>
  <c r="Y173" i="1"/>
  <c r="J29" i="1"/>
  <c r="O29" i="1"/>
  <c r="P29" i="1"/>
  <c r="Y29" i="1"/>
  <c r="J327" i="1"/>
  <c r="O327" i="1"/>
  <c r="P327" i="1"/>
  <c r="Y327" i="1"/>
  <c r="J145" i="1"/>
  <c r="O145" i="1"/>
  <c r="P145" i="1"/>
  <c r="Y145" i="1"/>
  <c r="J144" i="1"/>
  <c r="O144" i="1"/>
  <c r="P144" i="1"/>
  <c r="Y144" i="1"/>
  <c r="J329" i="1"/>
  <c r="O329" i="1"/>
  <c r="P329" i="1"/>
  <c r="Y329" i="1"/>
  <c r="J152" i="1"/>
  <c r="O152" i="1"/>
  <c r="P152" i="1"/>
  <c r="Y152" i="1"/>
  <c r="J328" i="1"/>
  <c r="O328" i="1"/>
  <c r="P328" i="1"/>
  <c r="Y328" i="1"/>
  <c r="J317" i="1"/>
  <c r="O317" i="1"/>
  <c r="P317" i="1"/>
  <c r="Y317" i="1"/>
  <c r="J197" i="1"/>
  <c r="O197" i="1"/>
  <c r="P197" i="1"/>
  <c r="Y197" i="1"/>
  <c r="J120" i="1"/>
  <c r="O120" i="1"/>
  <c r="P120" i="1"/>
  <c r="Y120" i="1"/>
  <c r="J119" i="1"/>
  <c r="O119" i="1"/>
  <c r="P119" i="1"/>
  <c r="Y119" i="1"/>
  <c r="J175" i="1"/>
  <c r="O175" i="1"/>
  <c r="P175" i="1"/>
  <c r="Y175" i="1"/>
  <c r="J189" i="1"/>
  <c r="O189" i="1"/>
  <c r="P189" i="1"/>
  <c r="Y189" i="1"/>
  <c r="J205" i="1"/>
  <c r="O205" i="1"/>
  <c r="P205" i="1"/>
  <c r="Y205" i="1"/>
  <c r="J218" i="1"/>
  <c r="O218" i="1"/>
  <c r="P218" i="1"/>
  <c r="Y218" i="1"/>
  <c r="J217" i="1"/>
  <c r="O217" i="1"/>
  <c r="P217" i="1"/>
  <c r="Y217" i="1"/>
  <c r="J216" i="1"/>
  <c r="O216" i="1"/>
  <c r="P216" i="1"/>
  <c r="Y216" i="1"/>
  <c r="J215" i="1"/>
  <c r="O215" i="1"/>
  <c r="P215" i="1"/>
  <c r="Y215" i="1"/>
  <c r="J214" i="1"/>
  <c r="O214" i="1"/>
  <c r="P214" i="1"/>
  <c r="Y214" i="1"/>
  <c r="J331" i="1"/>
  <c r="O331" i="1"/>
  <c r="P331" i="1"/>
  <c r="Y331" i="1"/>
  <c r="J193" i="1"/>
  <c r="O193" i="1"/>
  <c r="P193" i="1"/>
  <c r="Y193" i="1"/>
  <c r="J27" i="1"/>
  <c r="O27" i="1"/>
  <c r="P27" i="1"/>
  <c r="Y27" i="1"/>
  <c r="J118" i="1"/>
  <c r="O118" i="1"/>
  <c r="P118" i="1"/>
  <c r="Y118" i="1"/>
  <c r="J117" i="1"/>
  <c r="O117" i="1"/>
  <c r="P117" i="1"/>
  <c r="Y117" i="1"/>
  <c r="J116" i="1"/>
  <c r="O116" i="1"/>
  <c r="P116" i="1"/>
  <c r="Y116" i="1"/>
  <c r="J115" i="1"/>
  <c r="O115" i="1"/>
  <c r="P115" i="1"/>
  <c r="Y115" i="1"/>
  <c r="J114" i="1"/>
  <c r="O114" i="1"/>
  <c r="P114" i="1"/>
  <c r="Y114" i="1"/>
  <c r="J113" i="1"/>
  <c r="O113" i="1"/>
  <c r="P113" i="1"/>
  <c r="Y113" i="1"/>
  <c r="J112" i="1"/>
  <c r="O112" i="1"/>
  <c r="P112" i="1"/>
  <c r="Y112" i="1"/>
  <c r="J111" i="1"/>
  <c r="O111" i="1"/>
  <c r="P111" i="1"/>
  <c r="Y111" i="1"/>
  <c r="J372" i="1"/>
  <c r="O372" i="1"/>
  <c r="P372" i="1"/>
  <c r="Y372" i="1"/>
  <c r="J330" i="1"/>
  <c r="O330" i="1"/>
  <c r="P330" i="1"/>
  <c r="Y330" i="1"/>
  <c r="J187" i="1"/>
  <c r="O187" i="1"/>
  <c r="P187" i="1"/>
  <c r="Y187" i="1"/>
  <c r="J357" i="1"/>
  <c r="O357" i="1"/>
  <c r="P357" i="1"/>
  <c r="Y357" i="1"/>
  <c r="J334" i="1"/>
  <c r="O334" i="1"/>
  <c r="P334" i="1"/>
  <c r="Y334" i="1"/>
  <c r="J124" i="1"/>
  <c r="O124" i="1"/>
  <c r="P124" i="1"/>
  <c r="Y124" i="1"/>
  <c r="J223" i="1"/>
  <c r="O223" i="1"/>
  <c r="P223" i="1"/>
  <c r="Y223" i="1"/>
  <c r="J354" i="1"/>
  <c r="O354" i="1"/>
  <c r="P354" i="1"/>
  <c r="Y354" i="1"/>
  <c r="J186" i="1"/>
  <c r="O186" i="1"/>
  <c r="P186" i="1"/>
  <c r="Y186" i="1"/>
  <c r="J154" i="1"/>
  <c r="O154" i="1"/>
  <c r="P154" i="1"/>
  <c r="Y154" i="1"/>
  <c r="J165" i="1"/>
  <c r="O165" i="1"/>
  <c r="P165" i="1"/>
  <c r="Y165" i="1"/>
  <c r="J195" i="1"/>
  <c r="O195" i="1"/>
  <c r="P195" i="1"/>
  <c r="Y195" i="1"/>
  <c r="J133" i="1"/>
  <c r="O133" i="1"/>
  <c r="P133" i="1"/>
  <c r="Y133" i="1"/>
  <c r="J132" i="1"/>
  <c r="O132" i="1"/>
  <c r="P132" i="1"/>
  <c r="Y132" i="1"/>
  <c r="J326" i="1"/>
  <c r="O326" i="1"/>
  <c r="P326" i="1"/>
  <c r="Y326" i="1"/>
  <c r="J146" i="1"/>
  <c r="O146" i="1"/>
  <c r="P146" i="1"/>
  <c r="Y146" i="1"/>
  <c r="J128" i="1"/>
  <c r="O128" i="1"/>
  <c r="P128" i="1"/>
  <c r="Y128" i="1"/>
  <c r="J220" i="1"/>
  <c r="O220" i="1"/>
  <c r="P220" i="1"/>
  <c r="Y220" i="1"/>
  <c r="J141" i="1"/>
  <c r="O141" i="1"/>
  <c r="P141" i="1"/>
  <c r="Y141" i="1"/>
  <c r="J140" i="1"/>
  <c r="O140" i="1"/>
  <c r="P140" i="1"/>
  <c r="Y140" i="1"/>
  <c r="J139" i="1"/>
  <c r="O139" i="1"/>
  <c r="P139" i="1"/>
  <c r="Y139" i="1"/>
  <c r="J207" i="1"/>
  <c r="O207" i="1"/>
  <c r="P207" i="1"/>
  <c r="Y207" i="1"/>
  <c r="J164" i="1"/>
  <c r="O164" i="1"/>
  <c r="P164" i="1"/>
  <c r="Y164" i="1"/>
  <c r="J123" i="1"/>
  <c r="O123" i="1"/>
  <c r="P123" i="1"/>
  <c r="Y123" i="1"/>
  <c r="J135" i="1"/>
  <c r="O135" i="1"/>
  <c r="P135" i="1"/>
  <c r="Y135" i="1"/>
  <c r="J268" i="1"/>
  <c r="O268" i="1"/>
  <c r="P268" i="1"/>
  <c r="Y268" i="1"/>
  <c r="J134" i="1"/>
  <c r="O134" i="1"/>
  <c r="P134" i="1"/>
  <c r="Y134" i="1"/>
  <c r="J138" i="1"/>
  <c r="O138" i="1"/>
  <c r="P138" i="1"/>
  <c r="Y138" i="1"/>
  <c r="J196" i="1"/>
  <c r="O196" i="1"/>
  <c r="P196" i="1"/>
  <c r="Y196" i="1"/>
  <c r="J163" i="1"/>
  <c r="O163" i="1"/>
  <c r="P163" i="1"/>
  <c r="Y163" i="1"/>
  <c r="J137" i="1"/>
  <c r="O137" i="1"/>
  <c r="P137" i="1"/>
  <c r="Y137" i="1"/>
  <c r="J286" i="1"/>
  <c r="O286" i="1"/>
  <c r="P286" i="1"/>
  <c r="Y286" i="1"/>
  <c r="J149" i="1"/>
  <c r="O149" i="1"/>
  <c r="P149" i="1"/>
  <c r="Y149" i="1"/>
  <c r="J148" i="1"/>
  <c r="O148" i="1"/>
  <c r="P148" i="1"/>
  <c r="Y148" i="1"/>
  <c r="J340" i="1"/>
  <c r="O340" i="1"/>
  <c r="P340" i="1"/>
  <c r="Y340" i="1"/>
  <c r="J226" i="1"/>
  <c r="O226" i="1"/>
  <c r="P226" i="1"/>
  <c r="Y226" i="1"/>
  <c r="J167" i="1"/>
  <c r="O167" i="1"/>
  <c r="P167" i="1"/>
  <c r="Y167" i="1"/>
  <c r="J225" i="1"/>
  <c r="O225" i="1"/>
  <c r="P225" i="1"/>
  <c r="Y225" i="1"/>
  <c r="J224" i="1"/>
  <c r="O224" i="1"/>
  <c r="P224" i="1"/>
  <c r="Y224" i="1"/>
  <c r="J238" i="1"/>
  <c r="O238" i="1"/>
  <c r="P238" i="1"/>
  <c r="Y238" i="1"/>
  <c r="J200" i="1"/>
  <c r="O200" i="1"/>
  <c r="P200" i="1"/>
  <c r="Y200" i="1"/>
  <c r="J213" i="1"/>
  <c r="O213" i="1"/>
  <c r="P213" i="1"/>
  <c r="Y213" i="1"/>
  <c r="J151" i="1"/>
  <c r="O151" i="1"/>
  <c r="P151" i="1"/>
  <c r="Y151" i="1"/>
  <c r="J202" i="1"/>
  <c r="O202" i="1"/>
  <c r="P202" i="1"/>
  <c r="Y202" i="1"/>
  <c r="J95" i="1"/>
  <c r="O95" i="1"/>
  <c r="P95" i="1"/>
  <c r="Y95" i="1"/>
  <c r="J150" i="1"/>
  <c r="O150" i="1"/>
  <c r="P150" i="1"/>
  <c r="Y150" i="1"/>
  <c r="J230" i="1"/>
  <c r="O230" i="1"/>
  <c r="P230" i="1"/>
  <c r="Y230" i="1"/>
  <c r="J194" i="1"/>
  <c r="O194" i="1"/>
  <c r="P194" i="1"/>
  <c r="Y194" i="1"/>
  <c r="J127" i="1"/>
  <c r="O127" i="1"/>
  <c r="P127" i="1"/>
  <c r="Y127" i="1"/>
  <c r="J199" i="1"/>
  <c r="O199" i="1"/>
  <c r="P199" i="1"/>
  <c r="Y199" i="1"/>
  <c r="Q327" i="1" l="1"/>
  <c r="Q136" i="1"/>
  <c r="Q261" i="1"/>
  <c r="Q322" i="1"/>
  <c r="Q162" i="1"/>
  <c r="Q287" i="1"/>
  <c r="Q113" i="1"/>
  <c r="Q27" i="1"/>
  <c r="Q218" i="1"/>
  <c r="Q189" i="1"/>
  <c r="Q133" i="1"/>
  <c r="Q165" i="1"/>
  <c r="Q354" i="1"/>
  <c r="Q223" i="1"/>
  <c r="Q334" i="1"/>
  <c r="Q357" i="1"/>
  <c r="Q330" i="1"/>
  <c r="Q372" i="1"/>
  <c r="Q111" i="1"/>
  <c r="Q173" i="1"/>
  <c r="Q183" i="1"/>
  <c r="Q124" i="1"/>
  <c r="Q187" i="1"/>
  <c r="Q114" i="1"/>
  <c r="Q115" i="1"/>
  <c r="Q116" i="1"/>
  <c r="Q117" i="1"/>
  <c r="Q118" i="1"/>
  <c r="Q193" i="1"/>
  <c r="Q331" i="1"/>
  <c r="Q215" i="1"/>
  <c r="Q205" i="1"/>
  <c r="Q119" i="1"/>
  <c r="Q197" i="1"/>
  <c r="Q317" i="1"/>
  <c r="Q328" i="1"/>
  <c r="Q144" i="1"/>
  <c r="Q145" i="1"/>
  <c r="Q29" i="1"/>
  <c r="Q329" i="1"/>
  <c r="Q152" i="1"/>
  <c r="Q120" i="1"/>
  <c r="Q175" i="1"/>
  <c r="Q217" i="1"/>
  <c r="Q216" i="1"/>
  <c r="Q214" i="1"/>
  <c r="Q112" i="1"/>
  <c r="Q186" i="1"/>
  <c r="Q154" i="1"/>
  <c r="Q195" i="1"/>
  <c r="Q140" i="1"/>
  <c r="Q220" i="1"/>
  <c r="Q128" i="1"/>
  <c r="Q132" i="1"/>
  <c r="Q326" i="1"/>
  <c r="Q139" i="1"/>
  <c r="Q164" i="1"/>
  <c r="Q146" i="1"/>
  <c r="Q141" i="1"/>
  <c r="Q207" i="1"/>
  <c r="Q138" i="1"/>
  <c r="Q268" i="1"/>
  <c r="Q123" i="1"/>
  <c r="Q135" i="1"/>
  <c r="Q134" i="1"/>
  <c r="Q150" i="1"/>
  <c r="Q202" i="1"/>
  <c r="Q213" i="1"/>
  <c r="Q225" i="1"/>
  <c r="Q200" i="1"/>
  <c r="Q340" i="1"/>
  <c r="Q137" i="1"/>
  <c r="Q196" i="1"/>
  <c r="Q286" i="1"/>
  <c r="Q226" i="1"/>
  <c r="Q163" i="1"/>
  <c r="Q148" i="1"/>
  <c r="Q149" i="1"/>
  <c r="Q224" i="1"/>
  <c r="Q167" i="1"/>
  <c r="Q238" i="1"/>
  <c r="Q151" i="1"/>
  <c r="Q95" i="1"/>
  <c r="Q199" i="1"/>
  <c r="Q230" i="1"/>
  <c r="Q127" i="1"/>
  <c r="Q194" i="1"/>
  <c r="J315" i="1"/>
  <c r="O315" i="1"/>
  <c r="P315" i="1"/>
  <c r="Y315" i="1"/>
  <c r="J105" i="1"/>
  <c r="O105" i="1"/>
  <c r="P105" i="1"/>
  <c r="Y105" i="1"/>
  <c r="J297" i="1"/>
  <c r="O297" i="1"/>
  <c r="P297" i="1"/>
  <c r="Y297" i="1"/>
  <c r="J103" i="1"/>
  <c r="O103" i="1"/>
  <c r="P103" i="1"/>
  <c r="Y103" i="1"/>
  <c r="J125" i="1"/>
  <c r="O125" i="1"/>
  <c r="P125" i="1"/>
  <c r="Y125" i="1"/>
  <c r="J314" i="1"/>
  <c r="O314" i="1"/>
  <c r="P314" i="1"/>
  <c r="Y314" i="1"/>
  <c r="J46" i="1"/>
  <c r="O46" i="1"/>
  <c r="P46" i="1"/>
  <c r="Y46" i="1"/>
  <c r="J94" i="1"/>
  <c r="O94" i="1"/>
  <c r="P94" i="1"/>
  <c r="Y94" i="1"/>
  <c r="J97" i="1"/>
  <c r="O97" i="1"/>
  <c r="P97" i="1"/>
  <c r="Y97" i="1"/>
  <c r="J316" i="1"/>
  <c r="O316" i="1"/>
  <c r="P316" i="1"/>
  <c r="Y316" i="1"/>
  <c r="J313" i="1"/>
  <c r="O313" i="1"/>
  <c r="P313" i="1"/>
  <c r="Y313" i="1"/>
  <c r="J122" i="1"/>
  <c r="O122" i="1"/>
  <c r="P122" i="1"/>
  <c r="Y122" i="1"/>
  <c r="J260" i="1"/>
  <c r="O260" i="1"/>
  <c r="P260" i="1"/>
  <c r="Y260" i="1"/>
  <c r="J45" i="1"/>
  <c r="O45" i="1"/>
  <c r="P45" i="1"/>
  <c r="Y45" i="1"/>
  <c r="J321" i="1"/>
  <c r="O321" i="1"/>
  <c r="P321" i="1"/>
  <c r="Y321" i="1"/>
  <c r="J308" i="1"/>
  <c r="O308" i="1"/>
  <c r="P308" i="1"/>
  <c r="Y308" i="1"/>
  <c r="J306" i="1"/>
  <c r="O306" i="1"/>
  <c r="P306" i="1"/>
  <c r="Y306" i="1"/>
  <c r="J310" i="1"/>
  <c r="O310" i="1"/>
  <c r="P310" i="1"/>
  <c r="Y310" i="1"/>
  <c r="J318" i="1"/>
  <c r="O318" i="1"/>
  <c r="P318" i="1"/>
  <c r="Y318" i="1"/>
  <c r="J25" i="1"/>
  <c r="O25" i="1"/>
  <c r="P25" i="1"/>
  <c r="Y25" i="1"/>
  <c r="J309" i="1"/>
  <c r="O309" i="1"/>
  <c r="P309" i="1"/>
  <c r="Y309" i="1"/>
  <c r="J269" i="1"/>
  <c r="O269" i="1"/>
  <c r="P269" i="1"/>
  <c r="Y269" i="1"/>
  <c r="J188" i="1"/>
  <c r="O188" i="1"/>
  <c r="P188" i="1"/>
  <c r="Y188" i="1"/>
  <c r="J284" i="1"/>
  <c r="O284" i="1"/>
  <c r="P284" i="1"/>
  <c r="Y284" i="1"/>
  <c r="J21" i="1"/>
  <c r="O21" i="1"/>
  <c r="P21" i="1"/>
  <c r="Y21" i="1"/>
  <c r="J307" i="1"/>
  <c r="O307" i="1"/>
  <c r="P307" i="1"/>
  <c r="Y307" i="1"/>
  <c r="J88" i="1"/>
  <c r="O88" i="1"/>
  <c r="P88" i="1"/>
  <c r="Y88" i="1"/>
  <c r="J231" i="1"/>
  <c r="O231" i="1"/>
  <c r="P231" i="1"/>
  <c r="Y231" i="1"/>
  <c r="J302" i="1"/>
  <c r="O302" i="1"/>
  <c r="P302" i="1"/>
  <c r="Y302" i="1"/>
  <c r="J93" i="1"/>
  <c r="O93" i="1"/>
  <c r="P93" i="1"/>
  <c r="Y93" i="1"/>
  <c r="J16" i="1"/>
  <c r="O16" i="1"/>
  <c r="P16" i="1"/>
  <c r="Y16" i="1"/>
  <c r="J71" i="1"/>
  <c r="O71" i="1"/>
  <c r="P71" i="1"/>
  <c r="Y71" i="1"/>
  <c r="J8" i="1"/>
  <c r="O8" i="1"/>
  <c r="P8" i="1"/>
  <c r="Y8" i="1"/>
  <c r="J370" i="1"/>
  <c r="O370" i="1"/>
  <c r="P370" i="1"/>
  <c r="Q370" i="1" s="1"/>
  <c r="Y370" i="1"/>
  <c r="J295" i="1"/>
  <c r="O295" i="1"/>
  <c r="P295" i="1"/>
  <c r="Y295" i="1"/>
  <c r="J267" i="1"/>
  <c r="O267" i="1"/>
  <c r="P267" i="1"/>
  <c r="Y267" i="1"/>
  <c r="J282" i="1"/>
  <c r="O282" i="1"/>
  <c r="P282" i="1"/>
  <c r="Y282" i="1"/>
  <c r="J252" i="1"/>
  <c r="O252" i="1"/>
  <c r="P252" i="1"/>
  <c r="Y252" i="1"/>
  <c r="J300" i="1"/>
  <c r="O300" i="1"/>
  <c r="P300" i="1"/>
  <c r="Y300" i="1"/>
  <c r="J301" i="1"/>
  <c r="O301" i="1"/>
  <c r="P301" i="1"/>
  <c r="Y301" i="1"/>
  <c r="J232" i="1"/>
  <c r="O232" i="1"/>
  <c r="P232" i="1"/>
  <c r="Y232" i="1"/>
  <c r="J303" i="1"/>
  <c r="O303" i="1"/>
  <c r="P303" i="1"/>
  <c r="Y303" i="1"/>
  <c r="J65" i="1"/>
  <c r="O65" i="1"/>
  <c r="P65" i="1"/>
  <c r="Y65" i="1"/>
  <c r="J30" i="1"/>
  <c r="O30" i="1"/>
  <c r="P30" i="1"/>
  <c r="Y30" i="1"/>
  <c r="J66" i="1"/>
  <c r="O66" i="1"/>
  <c r="P66" i="1"/>
  <c r="Y66" i="1"/>
  <c r="J299" i="1"/>
  <c r="O299" i="1"/>
  <c r="P299" i="1"/>
  <c r="Y299" i="1"/>
  <c r="J298" i="1"/>
  <c r="O298" i="1"/>
  <c r="P298" i="1"/>
  <c r="Y298" i="1"/>
  <c r="J58" i="1"/>
  <c r="O58" i="1"/>
  <c r="P58" i="1"/>
  <c r="Y58" i="1"/>
  <c r="J358" i="1"/>
  <c r="O358" i="1"/>
  <c r="P358" i="1"/>
  <c r="Y358" i="1"/>
  <c r="J346" i="1"/>
  <c r="O346" i="1"/>
  <c r="P346" i="1"/>
  <c r="Y346" i="1"/>
  <c r="J15" i="1"/>
  <c r="O15" i="1"/>
  <c r="P15" i="1"/>
  <c r="Y15" i="1"/>
  <c r="J251" i="1"/>
  <c r="O251" i="1"/>
  <c r="P251" i="1"/>
  <c r="Y251" i="1"/>
  <c r="J19" i="1"/>
  <c r="O19" i="1"/>
  <c r="P19" i="1"/>
  <c r="Y19" i="1"/>
  <c r="J161" i="1"/>
  <c r="O161" i="1"/>
  <c r="P161" i="1"/>
  <c r="Y161" i="1"/>
  <c r="J190" i="1"/>
  <c r="O190" i="1"/>
  <c r="P190" i="1"/>
  <c r="Y190" i="1"/>
  <c r="J204" i="1"/>
  <c r="O204" i="1"/>
  <c r="P204" i="1"/>
  <c r="Y204" i="1"/>
  <c r="J203" i="1"/>
  <c r="O203" i="1"/>
  <c r="P203" i="1"/>
  <c r="Y203" i="1"/>
  <c r="J341" i="1"/>
  <c r="O341" i="1"/>
  <c r="P341" i="1"/>
  <c r="Y341" i="1"/>
  <c r="J17" i="1"/>
  <c r="O17" i="1"/>
  <c r="P17" i="1"/>
  <c r="Y17" i="1"/>
  <c r="J4" i="1"/>
  <c r="O4" i="1"/>
  <c r="P4" i="1"/>
  <c r="Y4" i="1"/>
  <c r="J126" i="1"/>
  <c r="O126" i="1"/>
  <c r="P126" i="1"/>
  <c r="Y126" i="1"/>
  <c r="J256" i="1"/>
  <c r="O256" i="1"/>
  <c r="P256" i="1"/>
  <c r="Y256" i="1"/>
  <c r="J255" i="1"/>
  <c r="O255" i="1"/>
  <c r="P255" i="1"/>
  <c r="Y255" i="1"/>
  <c r="J296" i="1"/>
  <c r="O296" i="1"/>
  <c r="P296" i="1"/>
  <c r="Y296" i="1"/>
  <c r="J68" i="1"/>
  <c r="O68" i="1"/>
  <c r="P68" i="1"/>
  <c r="Y68" i="1"/>
  <c r="J294" i="1"/>
  <c r="O294" i="1"/>
  <c r="P294" i="1"/>
  <c r="Y294" i="1"/>
  <c r="J293" i="1"/>
  <c r="O293" i="1"/>
  <c r="P293" i="1"/>
  <c r="Y293" i="1"/>
  <c r="J292" i="1"/>
  <c r="O292" i="1"/>
  <c r="P292" i="1"/>
  <c r="Y292" i="1"/>
  <c r="J9" i="1"/>
  <c r="O9" i="1"/>
  <c r="P9" i="1"/>
  <c r="Y9" i="1"/>
  <c r="J22" i="1"/>
  <c r="O22" i="1"/>
  <c r="P22" i="1"/>
  <c r="Y22" i="1"/>
  <c r="J279" i="1"/>
  <c r="O279" i="1"/>
  <c r="P279" i="1"/>
  <c r="Y279" i="1"/>
  <c r="J283" i="1"/>
  <c r="O283" i="1"/>
  <c r="P283" i="1"/>
  <c r="Y283" i="1"/>
  <c r="J344" i="1"/>
  <c r="O344" i="1"/>
  <c r="P344" i="1"/>
  <c r="Y344" i="1"/>
  <c r="Q105" i="1" l="1"/>
  <c r="Q315" i="1"/>
  <c r="Q125" i="1"/>
  <c r="Q103" i="1"/>
  <c r="Q297" i="1"/>
  <c r="Q314" i="1"/>
  <c r="Q46" i="1"/>
  <c r="Q97" i="1"/>
  <c r="Q94" i="1"/>
  <c r="Q260" i="1"/>
  <c r="Q122" i="1"/>
  <c r="Q316" i="1"/>
  <c r="Q313" i="1"/>
  <c r="Q318" i="1"/>
  <c r="Q310" i="1"/>
  <c r="Q306" i="1"/>
  <c r="Q308" i="1"/>
  <c r="Q321" i="1"/>
  <c r="Q45" i="1"/>
  <c r="Q25" i="1"/>
  <c r="Q307" i="1"/>
  <c r="Q21" i="1"/>
  <c r="Q284" i="1"/>
  <c r="Q188" i="1"/>
  <c r="Q269" i="1"/>
  <c r="Q309" i="1"/>
  <c r="Q302" i="1"/>
  <c r="Q231" i="1"/>
  <c r="Q88" i="1"/>
  <c r="Q71" i="1"/>
  <c r="Q16" i="1"/>
  <c r="Q93" i="1"/>
  <c r="Q301" i="1"/>
  <c r="Q300" i="1"/>
  <c r="Q252" i="1"/>
  <c r="Q267" i="1"/>
  <c r="Q8" i="1"/>
  <c r="Q295" i="1"/>
  <c r="Q282" i="1"/>
  <c r="Q30" i="1"/>
  <c r="Q65" i="1"/>
  <c r="Q232" i="1"/>
  <c r="Q303" i="1"/>
  <c r="Q66" i="1"/>
  <c r="Q299" i="1"/>
  <c r="Q298" i="1"/>
  <c r="Q19" i="1"/>
  <c r="Q251" i="1"/>
  <c r="Q58" i="1"/>
  <c r="Q358" i="1"/>
  <c r="Q346" i="1"/>
  <c r="Q15" i="1"/>
  <c r="Q294" i="1"/>
  <c r="Q68" i="1"/>
  <c r="Q296" i="1"/>
  <c r="Q255" i="1"/>
  <c r="Q256" i="1"/>
  <c r="Q126" i="1"/>
  <c r="Q17" i="1"/>
  <c r="Q203" i="1"/>
  <c r="Q204" i="1"/>
  <c r="Q190" i="1"/>
  <c r="Q161" i="1"/>
  <c r="Q341" i="1"/>
  <c r="Q4" i="1"/>
  <c r="Q292" i="1"/>
  <c r="Q293" i="1"/>
  <c r="Q283" i="1"/>
  <c r="Q279" i="1"/>
  <c r="Q9" i="1"/>
  <c r="Q22" i="1"/>
  <c r="Q344" i="1"/>
  <c r="J155" i="1"/>
  <c r="O155" i="1"/>
  <c r="P155" i="1"/>
  <c r="Y155" i="1"/>
  <c r="J291" i="1"/>
  <c r="O291" i="1"/>
  <c r="P291" i="1"/>
  <c r="Y291" i="1"/>
  <c r="J258" i="1"/>
  <c r="O258" i="1"/>
  <c r="P258" i="1"/>
  <c r="Y258" i="1"/>
  <c r="J101" i="1"/>
  <c r="O101" i="1"/>
  <c r="P101" i="1"/>
  <c r="Y101" i="1"/>
  <c r="J290" i="1"/>
  <c r="O290" i="1"/>
  <c r="P290" i="1"/>
  <c r="Y290" i="1"/>
  <c r="J289" i="1"/>
  <c r="O289" i="1"/>
  <c r="P289" i="1"/>
  <c r="Y289" i="1"/>
  <c r="J241" i="1"/>
  <c r="O241" i="1"/>
  <c r="P241" i="1"/>
  <c r="Y241" i="1"/>
  <c r="J288" i="1"/>
  <c r="O288" i="1"/>
  <c r="P288" i="1"/>
  <c r="Y288" i="1"/>
  <c r="J265" i="1"/>
  <c r="O265" i="1"/>
  <c r="P265" i="1"/>
  <c r="Y265" i="1"/>
  <c r="J278" i="1"/>
  <c r="O278" i="1"/>
  <c r="P278" i="1"/>
  <c r="Y278" i="1"/>
  <c r="J272" i="1"/>
  <c r="O272" i="1"/>
  <c r="P272" i="1"/>
  <c r="Y272" i="1"/>
  <c r="J281" i="1"/>
  <c r="O281" i="1"/>
  <c r="P281" i="1"/>
  <c r="Y281" i="1"/>
  <c r="J170" i="1"/>
  <c r="O170" i="1"/>
  <c r="P170" i="1"/>
  <c r="Y170" i="1"/>
  <c r="J233" i="1"/>
  <c r="O233" i="1"/>
  <c r="P233" i="1"/>
  <c r="Y233" i="1"/>
  <c r="J349" i="1"/>
  <c r="O349" i="1"/>
  <c r="P349" i="1"/>
  <c r="Y349" i="1"/>
  <c r="J348" i="1"/>
  <c r="O348" i="1"/>
  <c r="P348" i="1"/>
  <c r="Y348" i="1"/>
  <c r="J275" i="1"/>
  <c r="O275" i="1"/>
  <c r="P275" i="1"/>
  <c r="Y275" i="1"/>
  <c r="J276" i="1"/>
  <c r="O276" i="1"/>
  <c r="P276" i="1"/>
  <c r="Y276" i="1"/>
  <c r="J277" i="1"/>
  <c r="O277" i="1"/>
  <c r="P277" i="1"/>
  <c r="Y277" i="1"/>
  <c r="J280" i="1"/>
  <c r="O280" i="1"/>
  <c r="P280" i="1"/>
  <c r="Y280" i="1"/>
  <c r="J84" i="1"/>
  <c r="O84" i="1"/>
  <c r="P84" i="1"/>
  <c r="Y84" i="1"/>
  <c r="J23" i="1"/>
  <c r="O23" i="1"/>
  <c r="P23" i="1"/>
  <c r="Y23" i="1"/>
  <c r="J274" i="1"/>
  <c r="O274" i="1"/>
  <c r="P274" i="1"/>
  <c r="Y274" i="1"/>
  <c r="J270" i="1"/>
  <c r="O270" i="1"/>
  <c r="P270" i="1"/>
  <c r="Y270" i="1"/>
  <c r="J271" i="1"/>
  <c r="O271" i="1"/>
  <c r="P271" i="1"/>
  <c r="Y271" i="1"/>
  <c r="J171" i="1"/>
  <c r="O171" i="1"/>
  <c r="P171" i="1"/>
  <c r="Y171" i="1"/>
  <c r="J273" i="1"/>
  <c r="O273" i="1"/>
  <c r="P273" i="1"/>
  <c r="Y273" i="1"/>
  <c r="J364" i="1"/>
  <c r="O364" i="1"/>
  <c r="P364" i="1"/>
  <c r="Y364" i="1"/>
  <c r="J253" i="1"/>
  <c r="O253" i="1"/>
  <c r="P253" i="1"/>
  <c r="Y253" i="1"/>
  <c r="Q241" i="1" l="1"/>
  <c r="Q289" i="1"/>
  <c r="Q290" i="1"/>
  <c r="Q101" i="1"/>
  <c r="Q258" i="1"/>
  <c r="Q291" i="1"/>
  <c r="Q155" i="1"/>
  <c r="Q253" i="1"/>
  <c r="Q364" i="1"/>
  <c r="Q273" i="1"/>
  <c r="Q274" i="1"/>
  <c r="Q23" i="1"/>
  <c r="Q170" i="1"/>
  <c r="Q281" i="1"/>
  <c r="Q265" i="1"/>
  <c r="Q288" i="1"/>
  <c r="Q272" i="1"/>
  <c r="Q278" i="1"/>
  <c r="Q84" i="1"/>
  <c r="Q280" i="1"/>
  <c r="Q277" i="1"/>
  <c r="Q276" i="1"/>
  <c r="Q275" i="1"/>
  <c r="Q349" i="1"/>
  <c r="Q233" i="1"/>
  <c r="Q348" i="1"/>
  <c r="Q171" i="1"/>
  <c r="Q270" i="1"/>
  <c r="Q271" i="1"/>
  <c r="J312" i="1"/>
  <c r="O312" i="1"/>
  <c r="P312" i="1"/>
  <c r="Y312" i="1"/>
  <c r="J266" i="1"/>
  <c r="O266" i="1"/>
  <c r="P266" i="1"/>
  <c r="Y266" i="1"/>
  <c r="J110" i="1"/>
  <c r="O110" i="1"/>
  <c r="P110" i="1"/>
  <c r="Y110" i="1"/>
  <c r="J147" i="1"/>
  <c r="O147" i="1"/>
  <c r="P147" i="1"/>
  <c r="Y147" i="1"/>
  <c r="J264" i="1"/>
  <c r="O264" i="1"/>
  <c r="P264" i="1"/>
  <c r="Y264" i="1"/>
  <c r="J262" i="1"/>
  <c r="O262" i="1"/>
  <c r="P262" i="1"/>
  <c r="Y262" i="1"/>
  <c r="J369" i="1"/>
  <c r="O369" i="1"/>
  <c r="P369" i="1"/>
  <c r="Q369" i="1" s="1"/>
  <c r="Y369" i="1"/>
  <c r="Q262" i="1" l="1"/>
  <c r="Q266" i="1"/>
  <c r="Q312" i="1"/>
  <c r="Q264" i="1"/>
  <c r="Q147" i="1"/>
  <c r="Q110" i="1"/>
  <c r="J28" i="1"/>
  <c r="O28" i="1"/>
  <c r="P28" i="1"/>
  <c r="Y28" i="1"/>
  <c r="J96" i="1"/>
  <c r="O96" i="1"/>
  <c r="P96" i="1"/>
  <c r="Y96" i="1"/>
  <c r="J50" i="1"/>
  <c r="O50" i="1"/>
  <c r="P50" i="1"/>
  <c r="Y50" i="1"/>
  <c r="Q50" i="1" l="1"/>
  <c r="Q96" i="1"/>
  <c r="Q28" i="1"/>
  <c r="J254" i="1"/>
  <c r="O254" i="1"/>
  <c r="P254" i="1"/>
  <c r="Y254" i="1"/>
  <c r="Q254" i="1" l="1"/>
  <c r="J250" i="1" l="1"/>
  <c r="O250" i="1"/>
  <c r="P250" i="1"/>
  <c r="Y250" i="1"/>
  <c r="J26" i="1"/>
  <c r="O26" i="1"/>
  <c r="P26" i="1"/>
  <c r="Y26" i="1"/>
  <c r="J249" i="1"/>
  <c r="O249" i="1"/>
  <c r="P249" i="1"/>
  <c r="Y249" i="1"/>
  <c r="J242" i="1"/>
  <c r="O242" i="1"/>
  <c r="P242" i="1"/>
  <c r="Y242" i="1"/>
  <c r="J243" i="1"/>
  <c r="J244" i="1"/>
  <c r="O243" i="1"/>
  <c r="O244" i="1"/>
  <c r="P243" i="1"/>
  <c r="P244" i="1"/>
  <c r="Y243" i="1"/>
  <c r="Y244" i="1"/>
  <c r="J246" i="1"/>
  <c r="O246" i="1"/>
  <c r="P246" i="1"/>
  <c r="Y246" i="1"/>
  <c r="J245" i="1"/>
  <c r="O245" i="1"/>
  <c r="P245" i="1"/>
  <c r="Y245" i="1"/>
  <c r="J248" i="1"/>
  <c r="O248" i="1"/>
  <c r="P248" i="1"/>
  <c r="Y248" i="1"/>
  <c r="J100" i="1"/>
  <c r="O100" i="1"/>
  <c r="P100" i="1"/>
  <c r="Y100" i="1"/>
  <c r="J239" i="1"/>
  <c r="O239" i="1"/>
  <c r="P239" i="1"/>
  <c r="Y239" i="1"/>
  <c r="J240" i="1"/>
  <c r="O240" i="1"/>
  <c r="P240" i="1"/>
  <c r="Y240" i="1"/>
  <c r="Q249" i="1" l="1"/>
  <c r="Q242" i="1"/>
  <c r="Q26" i="1"/>
  <c r="Q250" i="1"/>
  <c r="Q239" i="1"/>
  <c r="Q248" i="1"/>
  <c r="Q243" i="1"/>
  <c r="Q244" i="1"/>
  <c r="Q100" i="1"/>
  <c r="Q245" i="1"/>
  <c r="Q246" i="1"/>
  <c r="Q240" i="1"/>
  <c r="J168" i="1" l="1"/>
  <c r="O168" i="1"/>
  <c r="P168" i="1"/>
  <c r="Y168" i="1"/>
  <c r="J39" i="1"/>
  <c r="O39" i="1"/>
  <c r="P39" i="1"/>
  <c r="Y39" i="1"/>
  <c r="J169" i="1"/>
  <c r="O169" i="1"/>
  <c r="P169" i="1"/>
  <c r="Y169" i="1"/>
  <c r="Q39" i="1" l="1"/>
  <c r="Q168" i="1"/>
  <c r="Q169" i="1"/>
  <c r="P212" i="1"/>
  <c r="O212" i="1"/>
  <c r="J212" i="1"/>
  <c r="Y212" i="1"/>
  <c r="Q212" i="1" l="1"/>
  <c r="J237" i="1"/>
  <c r="O237" i="1"/>
  <c r="P237" i="1"/>
  <c r="Y237" i="1"/>
  <c r="Q237" i="1" l="1"/>
  <c r="J343" i="1" l="1"/>
  <c r="O343" i="1"/>
  <c r="P343" i="1"/>
  <c r="Y343" i="1"/>
  <c r="Q343" i="1" l="1"/>
  <c r="J177" i="1"/>
  <c r="O177" i="1"/>
  <c r="P177" i="1"/>
  <c r="Y177" i="1"/>
  <c r="Q177" i="1" l="1"/>
  <c r="J228" i="1"/>
  <c r="O228" i="1"/>
  <c r="P228" i="1"/>
  <c r="Y228" i="1"/>
  <c r="J236" i="1"/>
  <c r="O236" i="1"/>
  <c r="P236" i="1"/>
  <c r="Y236" i="1"/>
  <c r="J235" i="1"/>
  <c r="O235" i="1"/>
  <c r="P235" i="1"/>
  <c r="Y235" i="1"/>
  <c r="J67" i="1"/>
  <c r="O67" i="1"/>
  <c r="P67" i="1"/>
  <c r="Y67" i="1"/>
  <c r="J179" i="1"/>
  <c r="O179" i="1"/>
  <c r="P179" i="1"/>
  <c r="Y179" i="1"/>
  <c r="J342" i="1"/>
  <c r="O342" i="1"/>
  <c r="P342" i="1"/>
  <c r="Y342" i="1"/>
  <c r="Q236" i="1" l="1"/>
  <c r="Q228" i="1"/>
  <c r="Q179" i="1"/>
  <c r="Q235" i="1"/>
  <c r="Q67" i="1"/>
  <c r="Q342" i="1"/>
  <c r="J182" i="1"/>
  <c r="O182" i="1"/>
  <c r="P182" i="1"/>
  <c r="Y182" i="1"/>
  <c r="J181" i="1"/>
  <c r="O181" i="1"/>
  <c r="P181" i="1"/>
  <c r="Y181" i="1"/>
  <c r="J319" i="1"/>
  <c r="O319" i="1"/>
  <c r="P319" i="1"/>
  <c r="Y319" i="1"/>
  <c r="Q182" i="1" l="1"/>
  <c r="Q319" i="1"/>
  <c r="Q181" i="1"/>
  <c r="J185" i="1"/>
  <c r="O185" i="1"/>
  <c r="P185" i="1"/>
  <c r="Y185" i="1"/>
  <c r="J121" i="1"/>
  <c r="O121" i="1"/>
  <c r="P121" i="1"/>
  <c r="Y121" i="1"/>
  <c r="J82" i="1"/>
  <c r="O82" i="1"/>
  <c r="P82" i="1"/>
  <c r="Y82" i="1"/>
  <c r="Q185" i="1" l="1"/>
  <c r="Q121" i="1"/>
  <c r="Q82" i="1"/>
  <c r="J107" i="1" l="1"/>
  <c r="O107" i="1"/>
  <c r="P107" i="1"/>
  <c r="Y107" i="1"/>
  <c r="J70" i="1"/>
  <c r="O70" i="1"/>
  <c r="P70" i="1"/>
  <c r="Y70" i="1"/>
  <c r="Q107" i="1" l="1"/>
  <c r="Q70" i="1"/>
  <c r="J180" i="1"/>
  <c r="O180" i="1"/>
  <c r="P180" i="1"/>
  <c r="Y180" i="1"/>
  <c r="Q180" i="1" l="1"/>
  <c r="J227" i="1"/>
  <c r="O227" i="1"/>
  <c r="P227" i="1"/>
  <c r="Y227" i="1"/>
  <c r="Q227" i="1" l="1"/>
  <c r="J73" i="1" l="1"/>
  <c r="O73" i="1"/>
  <c r="P73" i="1"/>
  <c r="Y73" i="1"/>
  <c r="Q73" i="1" l="1"/>
  <c r="J247" i="1"/>
  <c r="O247" i="1"/>
  <c r="P247" i="1"/>
  <c r="Y247" i="1"/>
  <c r="Q247" i="1" l="1"/>
  <c r="J59" i="1"/>
  <c r="O59" i="1"/>
  <c r="P59" i="1"/>
  <c r="Y59" i="1"/>
  <c r="Q59" i="1" l="1"/>
  <c r="J38" i="1"/>
  <c r="O38" i="1"/>
  <c r="P38" i="1"/>
  <c r="Y38" i="1"/>
  <c r="J304" i="1"/>
  <c r="O304" i="1"/>
  <c r="P304" i="1"/>
  <c r="Y304" i="1"/>
  <c r="Q304" i="1" l="1"/>
  <c r="Q38" i="1"/>
  <c r="J201" i="1"/>
  <c r="O201" i="1"/>
  <c r="P201" i="1"/>
  <c r="Y201" i="1"/>
  <c r="J332" i="1"/>
  <c r="O332" i="1"/>
  <c r="P332" i="1"/>
  <c r="Y332" i="1"/>
  <c r="J333" i="1"/>
  <c r="O333" i="1"/>
  <c r="P333" i="1"/>
  <c r="Y333" i="1"/>
  <c r="Q201" i="1" l="1"/>
  <c r="Q332" i="1"/>
  <c r="Q333" i="1"/>
  <c r="J158" i="1" l="1"/>
  <c r="O158" i="1"/>
  <c r="P158" i="1"/>
  <c r="Y158" i="1"/>
  <c r="J157" i="1"/>
  <c r="O157" i="1"/>
  <c r="P157" i="1"/>
  <c r="Y157" i="1"/>
  <c r="J156" i="1"/>
  <c r="O156" i="1"/>
  <c r="P156" i="1"/>
  <c r="Y156" i="1"/>
  <c r="Q156" i="1" l="1"/>
  <c r="Q157" i="1"/>
  <c r="Q158" i="1"/>
  <c r="J143" i="1" l="1"/>
  <c r="O143" i="1"/>
  <c r="P143" i="1"/>
  <c r="Y143" i="1"/>
  <c r="J323" i="1"/>
  <c r="O323" i="1"/>
  <c r="P323" i="1"/>
  <c r="Y323" i="1"/>
  <c r="J325" i="1"/>
  <c r="O325" i="1"/>
  <c r="P325" i="1"/>
  <c r="Y325" i="1"/>
  <c r="Q323" i="1" l="1"/>
  <c r="Q325" i="1"/>
  <c r="Q143" i="1"/>
  <c r="J91" i="1" l="1"/>
  <c r="O91" i="1"/>
  <c r="P91" i="1"/>
  <c r="Y91" i="1"/>
  <c r="Q91" i="1" l="1"/>
  <c r="J106" i="1" l="1"/>
  <c r="O106" i="1"/>
  <c r="P106" i="1"/>
  <c r="Y106" i="1"/>
  <c r="J90" i="1"/>
  <c r="O90" i="1"/>
  <c r="P90" i="1"/>
  <c r="Y90" i="1"/>
  <c r="Q106" i="1" l="1"/>
  <c r="Q90" i="1"/>
  <c r="J102" i="1"/>
  <c r="O102" i="1"/>
  <c r="P102" i="1"/>
  <c r="Y102" i="1"/>
  <c r="J104" i="1"/>
  <c r="O104" i="1"/>
  <c r="P104" i="1"/>
  <c r="Y104" i="1"/>
  <c r="J129" i="1"/>
  <c r="O129" i="1"/>
  <c r="P129" i="1"/>
  <c r="Y129" i="1"/>
  <c r="J130" i="1"/>
  <c r="O130" i="1"/>
  <c r="P130" i="1"/>
  <c r="Y130" i="1"/>
  <c r="Q129" i="1" l="1"/>
  <c r="Q130" i="1"/>
  <c r="Q102" i="1"/>
  <c r="Q104" i="1"/>
  <c r="J98" i="1"/>
  <c r="O98" i="1"/>
  <c r="P98" i="1"/>
  <c r="Y98" i="1"/>
  <c r="J99" i="1"/>
  <c r="O99" i="1"/>
  <c r="P99" i="1"/>
  <c r="Y99" i="1"/>
  <c r="Q99" i="1" l="1"/>
  <c r="Q98" i="1"/>
  <c r="J92" i="1"/>
  <c r="O92" i="1"/>
  <c r="P92" i="1"/>
  <c r="Y92" i="1"/>
  <c r="J311" i="1"/>
  <c r="O311" i="1"/>
  <c r="P311" i="1"/>
  <c r="Y311" i="1"/>
  <c r="Q311" i="1" l="1"/>
  <c r="Q92" i="1"/>
  <c r="J234" i="1" l="1"/>
  <c r="O234" i="1"/>
  <c r="P234" i="1"/>
  <c r="Y234" i="1"/>
  <c r="J87" i="1"/>
  <c r="O87" i="1"/>
  <c r="P87" i="1"/>
  <c r="Y87" i="1"/>
  <c r="J86" i="1"/>
  <c r="O86" i="1"/>
  <c r="P86" i="1"/>
  <c r="Y86" i="1"/>
  <c r="J79" i="1"/>
  <c r="O79" i="1"/>
  <c r="P79" i="1"/>
  <c r="Y79" i="1"/>
  <c r="J78" i="1"/>
  <c r="O78" i="1"/>
  <c r="P78" i="1"/>
  <c r="Y78" i="1"/>
  <c r="Q78" i="1" l="1"/>
  <c r="Q234" i="1"/>
  <c r="Q86" i="1"/>
  <c r="Q87" i="1"/>
  <c r="Q79" i="1"/>
  <c r="J18" i="1"/>
  <c r="O18" i="1"/>
  <c r="P18" i="1"/>
  <c r="Y18" i="1"/>
  <c r="J191" i="1"/>
  <c r="O191" i="1"/>
  <c r="P191" i="1"/>
  <c r="Y191" i="1"/>
  <c r="Q18" i="1" l="1"/>
  <c r="Q191" i="1"/>
  <c r="J305" i="1"/>
  <c r="O305" i="1"/>
  <c r="P305" i="1"/>
  <c r="Y305" i="1"/>
  <c r="J62" i="1"/>
  <c r="O62" i="1"/>
  <c r="P62" i="1"/>
  <c r="Y62" i="1"/>
  <c r="Q62" i="1" l="1"/>
  <c r="Q305" i="1"/>
  <c r="J60" i="1"/>
  <c r="O60" i="1"/>
  <c r="P60" i="1"/>
  <c r="Y60" i="1"/>
  <c r="J142" i="1"/>
  <c r="O142" i="1"/>
  <c r="P142" i="1"/>
  <c r="Y142" i="1"/>
  <c r="Q142" i="1" l="1"/>
  <c r="Q60" i="1"/>
  <c r="J51" i="1"/>
  <c r="O51" i="1"/>
  <c r="P51" i="1"/>
  <c r="Y51" i="1"/>
  <c r="J54" i="1"/>
  <c r="O54" i="1"/>
  <c r="P54" i="1"/>
  <c r="Y54" i="1"/>
  <c r="Q51" i="1" l="1"/>
  <c r="Q54" i="1"/>
  <c r="J57" i="1" l="1"/>
  <c r="O57" i="1"/>
  <c r="P57" i="1"/>
  <c r="Y57" i="1"/>
  <c r="J56" i="1"/>
  <c r="O56" i="1"/>
  <c r="P56" i="1"/>
  <c r="Y56" i="1"/>
  <c r="J55" i="1"/>
  <c r="O55" i="1"/>
  <c r="P55" i="1"/>
  <c r="Y55" i="1"/>
  <c r="J172" i="1"/>
  <c r="O172" i="1"/>
  <c r="P172" i="1"/>
  <c r="Y172" i="1"/>
  <c r="J69" i="1"/>
  <c r="O69" i="1"/>
  <c r="P69" i="1"/>
  <c r="Y69" i="1"/>
  <c r="Q55" i="1" l="1"/>
  <c r="Q56" i="1"/>
  <c r="Q57" i="1"/>
  <c r="Q172" i="1"/>
  <c r="Q69" i="1"/>
  <c r="J83" i="1"/>
  <c r="O83" i="1"/>
  <c r="P83" i="1"/>
  <c r="Y83" i="1"/>
  <c r="Q83" i="1" l="1"/>
  <c r="J52" i="1" l="1"/>
  <c r="O52" i="1"/>
  <c r="P52" i="1"/>
  <c r="Y52" i="1"/>
  <c r="J53" i="1"/>
  <c r="O53" i="1"/>
  <c r="P53" i="1"/>
  <c r="Y53" i="1"/>
  <c r="Q52" i="1" l="1"/>
  <c r="Q53" i="1"/>
  <c r="J37" i="1"/>
  <c r="O37" i="1"/>
  <c r="P37" i="1"/>
  <c r="Y37" i="1"/>
  <c r="J11" i="1"/>
  <c r="O11" i="1"/>
  <c r="P11" i="1"/>
  <c r="Y11" i="1"/>
  <c r="J10" i="1"/>
  <c r="O10" i="1"/>
  <c r="P10" i="1"/>
  <c r="Y10" i="1"/>
  <c r="J20" i="1"/>
  <c r="O20" i="1"/>
  <c r="P20" i="1"/>
  <c r="Y20" i="1"/>
  <c r="J192" i="1"/>
  <c r="O192" i="1"/>
  <c r="P192" i="1"/>
  <c r="Y192" i="1"/>
  <c r="Q37" i="1" l="1"/>
  <c r="Q11" i="1"/>
  <c r="Q10" i="1"/>
  <c r="Q192" i="1"/>
  <c r="Q20" i="1"/>
  <c r="J5" i="1"/>
  <c r="O5" i="1"/>
  <c r="P5" i="1"/>
  <c r="Y5" i="1"/>
  <c r="J61" i="1"/>
  <c r="O61" i="1"/>
  <c r="P61" i="1"/>
  <c r="Y61" i="1"/>
  <c r="J219" i="1"/>
  <c r="O219" i="1"/>
  <c r="P219" i="1"/>
  <c r="Y219" i="1"/>
  <c r="Q5" i="1" l="1"/>
  <c r="Q61" i="1"/>
  <c r="Q219" i="1"/>
  <c r="J184" i="1" l="1"/>
  <c r="O184" i="1"/>
  <c r="P184" i="1"/>
  <c r="Y184" i="1"/>
  <c r="Q184" i="1" l="1"/>
  <c r="J368" i="1"/>
  <c r="O368" i="1"/>
  <c r="P368" i="1"/>
  <c r="Y368" i="1"/>
  <c r="J367" i="1"/>
  <c r="O367" i="1"/>
  <c r="P367" i="1"/>
  <c r="Y367" i="1"/>
  <c r="J366" i="1"/>
  <c r="O366" i="1"/>
  <c r="P366" i="1"/>
  <c r="Y366" i="1"/>
  <c r="Q366" i="1" l="1"/>
  <c r="Q367" i="1"/>
  <c r="Q368" i="1"/>
  <c r="O74" i="1" l="1"/>
  <c r="P74" i="1"/>
  <c r="Y74" i="1"/>
  <c r="Q74" i="1" l="1"/>
  <c r="J365" i="1" l="1"/>
  <c r="O365" i="1"/>
  <c r="P365" i="1"/>
  <c r="Y365" i="1"/>
  <c r="Q365" i="1" l="1"/>
  <c r="J222" i="1" l="1"/>
  <c r="O222" i="1"/>
  <c r="P222" i="1"/>
  <c r="Y222" i="1"/>
  <c r="Q222" i="1" l="1"/>
  <c r="J221" i="1" l="1"/>
  <c r="O221" i="1"/>
  <c r="P221" i="1"/>
  <c r="Y221" i="1"/>
  <c r="Q221" i="1" l="1"/>
  <c r="J263" i="1" l="1"/>
  <c r="O263" i="1"/>
  <c r="P263" i="1"/>
  <c r="Y263" i="1"/>
  <c r="Q263" i="1" l="1"/>
  <c r="J40" i="1" l="1"/>
  <c r="O40" i="1"/>
  <c r="P40" i="1"/>
  <c r="Y40" i="1"/>
  <c r="Q40" i="1" l="1"/>
  <c r="J160" i="1" l="1"/>
  <c r="O160" i="1"/>
  <c r="P160" i="1"/>
  <c r="Y160" i="1"/>
  <c r="J159" i="1"/>
  <c r="O159" i="1"/>
  <c r="P159" i="1"/>
  <c r="Y159" i="1"/>
  <c r="J33" i="1"/>
  <c r="O33" i="1"/>
  <c r="P33" i="1"/>
  <c r="J32" i="1"/>
  <c r="O32" i="1"/>
  <c r="P32" i="1"/>
  <c r="J31" i="1"/>
  <c r="O31" i="1"/>
  <c r="P31" i="1"/>
  <c r="Q160" i="1" l="1"/>
  <c r="Q159" i="1"/>
  <c r="Q33" i="1"/>
  <c r="Q31" i="1"/>
  <c r="Q32" i="1"/>
  <c r="J77" i="1" l="1"/>
  <c r="O77" i="1"/>
  <c r="P77" i="1"/>
  <c r="Y77" i="1"/>
  <c r="J89" i="1"/>
  <c r="O89" i="1"/>
  <c r="P89" i="1"/>
  <c r="Y89" i="1"/>
  <c r="Q77" i="1" l="1"/>
  <c r="Q89" i="1"/>
  <c r="Y32" i="1"/>
  <c r="Y33" i="1"/>
  <c r="J34" i="1"/>
  <c r="O34" i="1"/>
  <c r="P34" i="1"/>
  <c r="Y34" i="1"/>
  <c r="Q34" i="1" l="1"/>
  <c r="J174" i="1" l="1"/>
  <c r="O174" i="1"/>
  <c r="P174" i="1"/>
  <c r="Y174" i="1"/>
  <c r="J76" i="1"/>
  <c r="O76" i="1"/>
  <c r="P76" i="1"/>
  <c r="Y76" i="1"/>
  <c r="Q174" i="1" l="1"/>
  <c r="Q76" i="1"/>
  <c r="Y31" i="1"/>
  <c r="J359" i="1" l="1"/>
  <c r="O359" i="1"/>
  <c r="P359" i="1"/>
  <c r="Y359" i="1"/>
  <c r="Q359" i="1" l="1"/>
  <c r="J178" i="1"/>
  <c r="O178" i="1"/>
  <c r="P178" i="1"/>
  <c r="Y178" i="1"/>
  <c r="Q178" i="1" l="1"/>
  <c r="J35" i="1" l="1"/>
  <c r="O35" i="1"/>
  <c r="P35" i="1"/>
  <c r="Y35" i="1"/>
  <c r="J85" i="1"/>
  <c r="O85" i="1"/>
  <c r="P85" i="1"/>
  <c r="Y85" i="1"/>
  <c r="Q35" i="1" l="1"/>
  <c r="Q85" i="1"/>
  <c r="J24" i="1" l="1"/>
  <c r="O24" i="1"/>
  <c r="P24" i="1"/>
  <c r="Y24" i="1"/>
  <c r="Q24" i="1" l="1"/>
  <c r="J153" i="1" l="1"/>
  <c r="O153" i="1"/>
  <c r="P153" i="1"/>
  <c r="Y153" i="1"/>
  <c r="Q153" i="1" l="1"/>
  <c r="J352" i="1" l="1"/>
  <c r="O352" i="1"/>
  <c r="P352" i="1"/>
  <c r="Y352" i="1"/>
  <c r="Q352" i="1" l="1"/>
  <c r="J64" i="1" l="1"/>
  <c r="O64" i="1"/>
  <c r="P64" i="1"/>
  <c r="Y64" i="1"/>
  <c r="J63" i="1"/>
  <c r="O63" i="1"/>
  <c r="P63" i="1"/>
  <c r="Y63" i="1"/>
  <c r="Q63" i="1" l="1"/>
  <c r="Q64" i="1"/>
  <c r="J353" i="1" l="1"/>
  <c r="O353" i="1"/>
  <c r="P353" i="1"/>
  <c r="Y353" i="1"/>
  <c r="J12" i="1"/>
  <c r="O12" i="1"/>
  <c r="P12" i="1"/>
  <c r="Y12" i="1"/>
  <c r="Q353" i="1" l="1"/>
  <c r="Q12" i="1"/>
  <c r="J347" i="1" l="1"/>
  <c r="O347" i="1"/>
  <c r="P347" i="1"/>
  <c r="Y347" i="1"/>
  <c r="Q347" i="1" l="1"/>
  <c r="J362" i="1" l="1"/>
  <c r="O362" i="1"/>
  <c r="P362" i="1"/>
  <c r="Y362" i="1"/>
  <c r="Q362" i="1" l="1"/>
  <c r="J345" i="1"/>
  <c r="O345" i="1"/>
  <c r="P345" i="1"/>
  <c r="Y345" i="1"/>
  <c r="J324" i="1"/>
  <c r="O324" i="1"/>
  <c r="P324" i="1"/>
  <c r="Y324" i="1"/>
  <c r="J351" i="1"/>
  <c r="O351" i="1"/>
  <c r="P351" i="1"/>
  <c r="Y351" i="1"/>
  <c r="Q345" i="1" l="1"/>
  <c r="Q324" i="1"/>
  <c r="Q351" i="1"/>
  <c r="J285" i="1"/>
  <c r="O285" i="1"/>
  <c r="P285" i="1"/>
  <c r="Y285" i="1"/>
  <c r="Q285" i="1" l="1"/>
  <c r="J198" i="1"/>
  <c r="O198" i="1"/>
  <c r="P198" i="1"/>
  <c r="Y198" i="1"/>
  <c r="J7" i="1"/>
  <c r="O7" i="1"/>
  <c r="P7" i="1"/>
  <c r="Y7" i="1"/>
  <c r="Q198" i="1" l="1"/>
  <c r="Q7" i="1"/>
  <c r="Y41" i="1" l="1"/>
  <c r="P41" i="1"/>
  <c r="O41" i="1"/>
  <c r="J41" i="1"/>
  <c r="Q41" i="1" l="1"/>
  <c r="O6" i="1" l="1"/>
  <c r="P6" i="1"/>
  <c r="Y6" i="1"/>
  <c r="Q6" i="1" l="1"/>
  <c r="J43" i="1" l="1"/>
  <c r="O43" i="1"/>
  <c r="P43" i="1"/>
  <c r="Y43" i="1"/>
  <c r="Q43" i="1" l="1"/>
  <c r="J13" i="1" l="1"/>
  <c r="O13" i="1"/>
  <c r="P13" i="1"/>
  <c r="Y13" i="1"/>
  <c r="Q13" i="1" l="1"/>
  <c r="J363" i="1" l="1"/>
  <c r="O363" i="1"/>
  <c r="P363" i="1"/>
  <c r="Y363" i="1"/>
  <c r="Q363" i="1" l="1"/>
  <c r="Y210" i="1" l="1"/>
  <c r="P210" i="1"/>
  <c r="O210" i="1"/>
  <c r="J210" i="1"/>
  <c r="Y208" i="1"/>
  <c r="P208" i="1"/>
  <c r="O208" i="1"/>
  <c r="Y209" i="1"/>
  <c r="P209" i="1"/>
  <c r="O209" i="1"/>
  <c r="J209" i="1"/>
  <c r="J211" i="1"/>
  <c r="O211" i="1"/>
  <c r="P211" i="1"/>
  <c r="Y211" i="1"/>
  <c r="Q211" i="1" l="1"/>
  <c r="Q209" i="1"/>
  <c r="Q208" i="1"/>
  <c r="Q210" i="1"/>
  <c r="J350" i="1" l="1"/>
  <c r="O350" i="1"/>
  <c r="P350" i="1"/>
  <c r="Y350" i="1"/>
  <c r="Q350" i="1" l="1"/>
  <c r="J361" i="1" l="1"/>
  <c r="O361" i="1"/>
  <c r="P361" i="1"/>
  <c r="Y361" i="1"/>
  <c r="Q361" i="1" l="1"/>
  <c r="J360" i="1" l="1"/>
  <c r="O360" i="1"/>
  <c r="P360" i="1"/>
  <c r="Y360" i="1"/>
  <c r="Q360" i="1" l="1"/>
  <c r="Y75" i="1" l="1"/>
  <c r="Y229" i="1"/>
  <c r="Y36" i="1"/>
  <c r="Y42" i="1"/>
  <c r="P36" i="1"/>
  <c r="O36" i="1"/>
  <c r="J36" i="1"/>
  <c r="P229" i="1"/>
  <c r="O229" i="1"/>
  <c r="J229" i="1"/>
  <c r="P75" i="1"/>
  <c r="O75" i="1"/>
  <c r="J75" i="1"/>
  <c r="Q75" i="1" l="1"/>
  <c r="Q229" i="1"/>
  <c r="Q36" i="1"/>
  <c r="P42" i="1" l="1"/>
  <c r="O42" i="1"/>
  <c r="J42" i="1"/>
  <c r="Q42" i="1" l="1"/>
</calcChain>
</file>

<file path=xl/sharedStrings.xml><?xml version="1.0" encoding="utf-8"?>
<sst xmlns="http://schemas.openxmlformats.org/spreadsheetml/2006/main" count="2699" uniqueCount="1385">
  <si>
    <t>TEAM Services Corporation</t>
  </si>
  <si>
    <t>Baltimore Lock and Hardware, Inc.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</si>
  <si>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</si>
  <si>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</si>
  <si>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</si>
  <si>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</si>
  <si>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</si>
  <si>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</si>
  <si>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</si>
  <si>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</si>
  <si>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</si>
  <si>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</si>
  <si>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</si>
  <si>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</si>
  <si>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</si>
  <si>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</si>
  <si>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</si>
  <si>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</si>
  <si>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06000</t>
  </si>
  <si>
    <t>3 x 1 yr</t>
  </si>
  <si>
    <t>2 x 1 yr</t>
  </si>
  <si>
    <t>4 x 1 yr</t>
  </si>
  <si>
    <t>08000</t>
  </si>
  <si>
    <t>Middleton &amp; Meads Company, Inc.</t>
  </si>
  <si>
    <t>Howard Uniform Company</t>
  </si>
  <si>
    <t>2 x2 yr</t>
  </si>
  <si>
    <t>1 x 2 yr</t>
  </si>
  <si>
    <t>5 x 1 yr</t>
  </si>
  <si>
    <t>ADP, Inc.</t>
  </si>
  <si>
    <t>2 x 2 yr</t>
  </si>
  <si>
    <t>1 x 5 yr</t>
  </si>
  <si>
    <t>Rudolph's Office &amp; Computer Supply, Inc.</t>
  </si>
  <si>
    <t>Bey</t>
  </si>
  <si>
    <t>One Call Concept Locating Services, Inc.</t>
  </si>
  <si>
    <t>2 x 1 yr.</t>
  </si>
  <si>
    <t>3 x 2 yr</t>
  </si>
  <si>
    <t>2 x 1</t>
  </si>
  <si>
    <t>Motorola, Inc.</t>
  </si>
  <si>
    <t>2 x 5 yrs</t>
  </si>
  <si>
    <t>SMG</t>
  </si>
  <si>
    <t>Vasavada</t>
  </si>
  <si>
    <t>REVENUE</t>
  </si>
  <si>
    <t>1 x 2 yrs</t>
  </si>
  <si>
    <t>Contract No.
6000 = Selected
7000 = Competitive
8000 = Sole Source
9000 = Emergency</t>
  </si>
  <si>
    <t>1 x 3 Yr</t>
  </si>
  <si>
    <t>Waste Equipment Sales &amp; Service, LLC</t>
  </si>
  <si>
    <t>FIRST REMINDER SENT DATE</t>
  </si>
  <si>
    <t>SECOND REMINDER SENT DATE</t>
  </si>
  <si>
    <t>AGENCY RESPONSE DATE</t>
  </si>
  <si>
    <t>1 x 1 yr</t>
  </si>
  <si>
    <t>Shannon-Baum Signs, Inc.</t>
  </si>
  <si>
    <t>2 x 5 yrs.</t>
  </si>
  <si>
    <t>Pitney Bowes</t>
  </si>
  <si>
    <t>Digicon Corporation</t>
  </si>
  <si>
    <t>2x 1 yr</t>
  </si>
  <si>
    <t>DOT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</si>
  <si>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</si>
  <si>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</si>
  <si>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</si>
  <si>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</si>
  <si>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</si>
  <si>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</si>
  <si>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</si>
  <si>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</si>
  <si>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COMPTROLLER</t>
  </si>
  <si>
    <t>HR</t>
  </si>
  <si>
    <t>FINANCE</t>
  </si>
  <si>
    <t>BOP</t>
  </si>
  <si>
    <t>MOED</t>
  </si>
  <si>
    <t>MOCJ</t>
  </si>
  <si>
    <t>BCFD</t>
  </si>
  <si>
    <t>CONV. CTR</t>
  </si>
  <si>
    <t>Sparks Quality Fence Company</t>
  </si>
  <si>
    <t xml:space="preserve">Repair Electric Motors Up to 300 H.P. </t>
  </si>
  <si>
    <t>5 x 5 yr</t>
  </si>
  <si>
    <t>2 x 2yr</t>
  </si>
  <si>
    <t>Dean</t>
  </si>
  <si>
    <t>1 x 1yr</t>
  </si>
  <si>
    <t>2 x 3 yr</t>
  </si>
  <si>
    <t>Acme Auto Leasing, LLC</t>
  </si>
  <si>
    <t>J.F. Fischer, Inc.</t>
  </si>
  <si>
    <t>ARENA</t>
  </si>
  <si>
    <t>2 x 1  yr</t>
  </si>
  <si>
    <t>3 x 1yr</t>
  </si>
  <si>
    <t>1 x 1 yt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</si>
  <si>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</si>
  <si>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</si>
  <si>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</si>
  <si>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</si>
  <si>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</si>
  <si>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</si>
  <si>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</si>
  <si>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1 x 1</t>
  </si>
  <si>
    <t>5 x 1yr</t>
  </si>
  <si>
    <t>Total Environmental Concepts, Inc.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</si>
  <si>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</si>
  <si>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</si>
  <si>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</si>
  <si>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</si>
  <si>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</si>
  <si>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</si>
  <si>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</si>
  <si>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</si>
  <si>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</si>
  <si>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</si>
  <si>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</si>
  <si>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</si>
  <si>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</si>
  <si>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</si>
  <si>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</si>
  <si>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</si>
  <si>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</si>
  <si>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</si>
  <si>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</si>
  <si>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</si>
  <si>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</si>
  <si>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</si>
  <si>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</si>
  <si>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</si>
  <si>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</si>
  <si>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</si>
  <si>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</si>
  <si>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</si>
  <si>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</si>
  <si>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</si>
  <si>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</si>
  <si>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</si>
  <si>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</si>
  <si>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</si>
  <si>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</si>
  <si>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</si>
  <si>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</si>
  <si>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</si>
  <si>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</si>
  <si>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</si>
  <si>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</si>
  <si>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</si>
  <si>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</si>
  <si>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</si>
  <si>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</si>
  <si>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</si>
  <si>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</si>
  <si>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</si>
  <si>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</si>
  <si>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</si>
  <si>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</si>
  <si>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</si>
  <si>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</si>
  <si>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</si>
  <si>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</si>
  <si>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</si>
  <si>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</si>
  <si>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</si>
  <si>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</si>
  <si>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</si>
  <si>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</si>
  <si>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</si>
  <si>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</si>
  <si>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</si>
  <si>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</si>
  <si>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</si>
  <si>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</si>
  <si>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</si>
  <si>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6 x 1 yr</t>
  </si>
  <si>
    <t>1 x 1  yr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</si>
  <si>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</si>
  <si>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</si>
  <si>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</si>
  <si>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</si>
  <si>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</si>
  <si>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Green</t>
  </si>
  <si>
    <t>Special Compliance?</t>
  </si>
  <si>
    <t>Priority</t>
  </si>
  <si>
    <t>Red</t>
  </si>
  <si>
    <t>None</t>
  </si>
  <si>
    <t>201510</t>
  </si>
  <si>
    <t>Row Labels</t>
  </si>
  <si>
    <t>Column Labels</t>
  </si>
  <si>
    <t>2 c 1 yr</t>
  </si>
  <si>
    <t>B50002463</t>
  </si>
  <si>
    <t>Baltimore Arena title Sponsorship, Advertising, Manage and Operate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</si>
  <si>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</si>
  <si>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</si>
  <si>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</si>
  <si>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</si>
  <si>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</si>
  <si>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</si>
  <si>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</si>
  <si>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t>Count of Total Award Amount (A)</t>
  </si>
  <si>
    <t>OEM Parts and Service for Horton Medics</t>
  </si>
  <si>
    <t>Itron, Inc.</t>
  </si>
  <si>
    <t>Miss Utilities - Call Center</t>
  </si>
  <si>
    <t>Custodial Service for CitiWatch</t>
  </si>
  <si>
    <t>Southern Management Company</t>
  </si>
  <si>
    <t>Victor Stanley, Inc.</t>
  </si>
  <si>
    <t>OEM Parts and Service for Doosan Heavy Equipment</t>
  </si>
  <si>
    <t>Spring and Suspension Repair Services (FLEET)</t>
  </si>
  <si>
    <t>Thioguard Chemical Application Technology</t>
  </si>
  <si>
    <t>B50003294</t>
  </si>
  <si>
    <t>Alban Tractor Co. Inc.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</si>
  <si>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</si>
  <si>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</si>
  <si>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</si>
  <si>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</si>
  <si>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</si>
  <si>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</si>
  <si>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</si>
  <si>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</si>
  <si>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</si>
  <si>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</si>
  <si>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</si>
  <si>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</si>
  <si>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</si>
  <si>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</si>
  <si>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</si>
  <si>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</si>
  <si>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</si>
  <si>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</si>
  <si>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F &amp; F and A. Jacobs &amp; Sons, Inc.</t>
  </si>
  <si>
    <t xml:space="preserve">Human Resource Information, E-Time/Payroll License and Human Resources License(Finance) </t>
  </si>
  <si>
    <t>LAW</t>
  </si>
  <si>
    <t>Onsite Solar Power Purchase Agreement</t>
  </si>
  <si>
    <t>Constellation Solar Maryland MC,LLC</t>
  </si>
  <si>
    <t>Corporate Maintenance Group, LLC</t>
  </si>
  <si>
    <t>Daly Computers, Inc.</t>
  </si>
  <si>
    <t>B50004202</t>
  </si>
  <si>
    <t>P534294</t>
  </si>
  <si>
    <t>B50004386</t>
  </si>
  <si>
    <t>Motorola Radio Equipment Master Purchase Agreement</t>
  </si>
  <si>
    <t>B50004050</t>
  </si>
  <si>
    <t>Body Worn Cameras</t>
  </si>
  <si>
    <t>P525696</t>
  </si>
  <si>
    <t>P522299</t>
  </si>
  <si>
    <t>B50004467</t>
  </si>
  <si>
    <t>Furniture (Office, School, Library, etc) and Equipment</t>
  </si>
  <si>
    <t>Douron, Incorporated</t>
  </si>
  <si>
    <t>American Design Associates, inc.</t>
  </si>
  <si>
    <t>P531873</t>
  </si>
  <si>
    <t>B50004654</t>
  </si>
  <si>
    <t>B50004602</t>
  </si>
  <si>
    <t>Emergency Vehicle Lighting and Accessories</t>
  </si>
  <si>
    <t>B50004670</t>
  </si>
  <si>
    <t>B50004724</t>
  </si>
  <si>
    <t>STD Medications</t>
  </si>
  <si>
    <t>Klein's Tower Plaza, Inc.</t>
  </si>
  <si>
    <t>Integrated Pest Management Program</t>
  </si>
  <si>
    <t>Beltway Kenwood, LLC</t>
  </si>
  <si>
    <t>P534281</t>
  </si>
  <si>
    <t>Addams</t>
  </si>
  <si>
    <t>911 Customer Premise Equipment (CPE) System</t>
  </si>
  <si>
    <t>Carousel Industries of North America, Inc.</t>
  </si>
  <si>
    <t>Anderson</t>
  </si>
  <si>
    <t>Print-O-Stat, Inc.</t>
  </si>
  <si>
    <t>P535873</t>
  </si>
  <si>
    <t>B50004608</t>
  </si>
  <si>
    <t>Various Games for Recreation Centers</t>
  </si>
  <si>
    <t>S &amp; S Worldwide</t>
  </si>
  <si>
    <t>P540084</t>
  </si>
  <si>
    <t>P540087</t>
  </si>
  <si>
    <t>Buyer</t>
  </si>
  <si>
    <t>Johnson Controls Inc.</t>
  </si>
  <si>
    <t>B50005017</t>
  </si>
  <si>
    <t>Column19</t>
  </si>
  <si>
    <t>P541824</t>
  </si>
  <si>
    <t>B50005149</t>
  </si>
  <si>
    <t>Lock Box Service</t>
  </si>
  <si>
    <t>Merkle</t>
  </si>
  <si>
    <t>1 x 2yr</t>
  </si>
  <si>
    <t>1 x 3yr</t>
  </si>
  <si>
    <t>2 x 5yr</t>
  </si>
  <si>
    <t>4 x 1yr</t>
  </si>
  <si>
    <t>P529369</t>
  </si>
  <si>
    <t>P531523</t>
  </si>
  <si>
    <t>P537056</t>
  </si>
  <si>
    <t>P537170</t>
  </si>
  <si>
    <t>P538330</t>
  </si>
  <si>
    <t>P533758</t>
  </si>
  <si>
    <t>P528315</t>
  </si>
  <si>
    <t>P537114</t>
  </si>
  <si>
    <t>P526187</t>
  </si>
  <si>
    <t>P541952</t>
  </si>
  <si>
    <t>B50005113</t>
  </si>
  <si>
    <t xml:space="preserve">J.C. Ehrlich d/b/a Target Specialty Products </t>
  </si>
  <si>
    <t>P541953</t>
  </si>
  <si>
    <t xml:space="preserve">Regional Pest Management </t>
  </si>
  <si>
    <t>Kuehne Company</t>
  </si>
  <si>
    <t>P536961</t>
  </si>
  <si>
    <t>P536960</t>
  </si>
  <si>
    <t>P535414</t>
  </si>
  <si>
    <t>P535372</t>
  </si>
  <si>
    <t>P535410</t>
  </si>
  <si>
    <t>P535365</t>
  </si>
  <si>
    <t>Standard Office Supply</t>
  </si>
  <si>
    <t>P541930</t>
  </si>
  <si>
    <t>B50005165</t>
  </si>
  <si>
    <t>Caterpillar Heavy Equipment - O.E.M. Parts &amp; Service</t>
  </si>
  <si>
    <t>P541941</t>
  </si>
  <si>
    <t>B50005156</t>
  </si>
  <si>
    <t>Polymer-Cent-BRWWTP</t>
  </si>
  <si>
    <t>Polydyne Inc</t>
  </si>
  <si>
    <t>C&amp;D Municipal Sales, Inc.</t>
  </si>
  <si>
    <t>FESCO Emergency Sales</t>
  </si>
  <si>
    <t>MOCON</t>
  </si>
  <si>
    <t>P529219</t>
  </si>
  <si>
    <t>Customer Information System (CIS)</t>
  </si>
  <si>
    <t>Itineris</t>
  </si>
  <si>
    <t>P530788</t>
  </si>
  <si>
    <t>Johnson Controls Solar</t>
  </si>
  <si>
    <t>P533369</t>
  </si>
  <si>
    <t>Cloverland Real Estate</t>
  </si>
  <si>
    <t>Cloverland Dairy</t>
  </si>
  <si>
    <t>P534935</t>
  </si>
  <si>
    <t>Axon Enterprise, Inc.</t>
  </si>
  <si>
    <t>P535401</t>
  </si>
  <si>
    <t>P537049</t>
  </si>
  <si>
    <t>Provide Water Taxi/Commuter Services in the Baltimore Harbor</t>
  </si>
  <si>
    <t>Harbor Boating, Inc.</t>
  </si>
  <si>
    <t>B50004357</t>
  </si>
  <si>
    <t>Green &amp; Healthy Homes Initiative, Inc.</t>
  </si>
  <si>
    <t>Emergent Respiratory LLC</t>
  </si>
  <si>
    <t>SHI International Corp.</t>
  </si>
  <si>
    <t>elliott &amp; Frantz</t>
  </si>
  <si>
    <t>Kols Containers Inc</t>
  </si>
  <si>
    <t>P539781</t>
  </si>
  <si>
    <t>TeleManagement Technologies, Inc</t>
  </si>
  <si>
    <t>B50004932</t>
  </si>
  <si>
    <t>P539817</t>
  </si>
  <si>
    <t>Antenna Lease Agreement for 10 Light St.</t>
  </si>
  <si>
    <t>Metropolitan Baltimore, LLC</t>
  </si>
  <si>
    <t>The Mill of Bel Air</t>
  </si>
  <si>
    <t>usa energy</t>
  </si>
  <si>
    <t>Baltimore Mack Trucks, Inc.</t>
  </si>
  <si>
    <t>Maryland Industrial Trucks</t>
  </si>
  <si>
    <t>BALTIMORE FREIGHTLINER</t>
  </si>
  <si>
    <t>Beltway International, LLC</t>
  </si>
  <si>
    <t>B50005115</t>
  </si>
  <si>
    <t>P541503</t>
  </si>
  <si>
    <t>JESCO, INC.</t>
  </si>
  <si>
    <t>P542122</t>
  </si>
  <si>
    <t>B50005143</t>
  </si>
  <si>
    <t>Recreational Vehicle and Motor Home Repairs</t>
  </si>
  <si>
    <t>EFFICIENCY ENTERPRISES</t>
  </si>
  <si>
    <t>P542134</t>
  </si>
  <si>
    <t>Steam Services</t>
  </si>
  <si>
    <t>Veolia North America Inc</t>
  </si>
  <si>
    <t>2 x 10yr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</si>
  <si>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</si>
  <si>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</si>
  <si>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</si>
  <si>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</si>
  <si>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</si>
  <si>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</si>
  <si>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Veolia North America Inc.</t>
  </si>
  <si>
    <t>Valley Supply and Equipment Co., Inc.</t>
  </si>
  <si>
    <t>Intercon Truck Equipment</t>
  </si>
  <si>
    <t>Middleton &amp; Meads</t>
  </si>
  <si>
    <t>The Baltimore Auto Supply Company</t>
  </si>
  <si>
    <t>Johnson &amp; Towers, Inc.</t>
  </si>
  <si>
    <t>BCIT</t>
  </si>
  <si>
    <t>P544378</t>
  </si>
  <si>
    <t>B50004898</t>
  </si>
  <si>
    <t>Medical Transportation for Medicaid Clients</t>
  </si>
  <si>
    <t>Hart to Heart Ambulance Service, Inc</t>
  </si>
  <si>
    <t>P544635</t>
  </si>
  <si>
    <t>RMS Premium Annual Support</t>
  </si>
  <si>
    <t>Intergraph Corporation DBA Hexagon Safety &amp; Infrastructure</t>
  </si>
  <si>
    <t>PB - 2015-42</t>
  </si>
  <si>
    <t>P544814</t>
  </si>
  <si>
    <t>BIO-PLEX-STD CLINICS</t>
  </si>
  <si>
    <t>Bio-Rad Laboratories, Inc.</t>
  </si>
  <si>
    <t>P545182</t>
  </si>
  <si>
    <t>B50005495</t>
  </si>
  <si>
    <t>Parts Service and Maintenance for In Ground and Above Ground Lifts</t>
  </si>
  <si>
    <t>Alan Tye &amp; Associates, LC</t>
  </si>
  <si>
    <t>CIPAce Software and Support Service Agreement</t>
  </si>
  <si>
    <t>Keenology Corporation</t>
  </si>
  <si>
    <t>P545798</t>
  </si>
  <si>
    <t>Postage Meter Machine 5 year Lease</t>
  </si>
  <si>
    <t>Wescam Inc</t>
  </si>
  <si>
    <t>West Publishing Corporation</t>
  </si>
  <si>
    <t>Clean Harbors Environmental Services, Inc.</t>
  </si>
  <si>
    <t>Ward</t>
  </si>
  <si>
    <t>Rhinehart Railroad Construction, Inc.</t>
  </si>
  <si>
    <t>SEAL Analytical, Inc.</t>
  </si>
  <si>
    <t>Potts &amp; Callahan, Inc.</t>
  </si>
  <si>
    <t>Lipomed Inc</t>
  </si>
  <si>
    <t>Excelsior Blower Systems, Inc.</t>
  </si>
  <si>
    <t>The Auto Barn Inc.</t>
  </si>
  <si>
    <t>Altec Industries Inc</t>
  </si>
  <si>
    <t>Safeware, Inc</t>
  </si>
  <si>
    <t>P539839</t>
  </si>
  <si>
    <t>B50004963</t>
  </si>
  <si>
    <t>Unarmed Uniformed Security Guard Services</t>
  </si>
  <si>
    <t>Abacus Corporation</t>
  </si>
  <si>
    <t>P529506</t>
  </si>
  <si>
    <t>B50003609</t>
  </si>
  <si>
    <t>Parts and Maintenance for Fuel Dispensing Equipment</t>
  </si>
  <si>
    <t>P547206</t>
  </si>
  <si>
    <t>B50005596</t>
  </si>
  <si>
    <t>Chemical Root Application and CCTV Inspections for Sanitary Sewer Systems Contract Renewal</t>
  </si>
  <si>
    <t>Duke's Root Control</t>
  </si>
  <si>
    <t>P547158</t>
  </si>
  <si>
    <t>B50005599</t>
  </si>
  <si>
    <t>P547156</t>
  </si>
  <si>
    <t>Honeywell International</t>
  </si>
  <si>
    <t>Automotive Hardware and Fasteners</t>
  </si>
  <si>
    <t>ROBNET, INC</t>
  </si>
  <si>
    <t>P534030</t>
  </si>
  <si>
    <t>B50004091</t>
  </si>
  <si>
    <t>Business Services</t>
  </si>
  <si>
    <t>P534031</t>
  </si>
  <si>
    <t>Brekford Corporation</t>
  </si>
  <si>
    <t>B50005566</t>
  </si>
  <si>
    <t>Services for Electronic Security Systems.</t>
  </si>
  <si>
    <t>Northeast Energy Services LLC</t>
  </si>
  <si>
    <t>Civic Works, Inc.</t>
  </si>
  <si>
    <t>P521423</t>
  </si>
  <si>
    <t>Zerodraft Maryland</t>
  </si>
  <si>
    <t>P547304</t>
  </si>
  <si>
    <t>Safety Shoes &amp; Boots - Grainger</t>
  </si>
  <si>
    <t>W. W. Grainger, Inc.</t>
  </si>
  <si>
    <t>Denver-Elek</t>
  </si>
  <si>
    <t>Hach</t>
  </si>
  <si>
    <t>LORENZ, INC.</t>
  </si>
  <si>
    <t>P547650</t>
  </si>
  <si>
    <t>B50005181</t>
  </si>
  <si>
    <t>Point of Sale (Cashiering) System</t>
  </si>
  <si>
    <t>N. Harris Corporation AKA System Innovators</t>
  </si>
  <si>
    <t>B50004299</t>
  </si>
  <si>
    <t>Airbus Helicopters, Inc</t>
  </si>
  <si>
    <t>FLEETPRIDE INC</t>
  </si>
  <si>
    <t>F &amp; F and A.Jacobs &amp; Sons, Inc.</t>
  </si>
  <si>
    <t>P547203</t>
  </si>
  <si>
    <t>B50005525</t>
  </si>
  <si>
    <t>Aftermarket Parts and Supplies for Cars and Light Trucks</t>
  </si>
  <si>
    <t>PA Southern LLC.</t>
  </si>
  <si>
    <t>P547202</t>
  </si>
  <si>
    <t>P547201</t>
  </si>
  <si>
    <t>P546356</t>
  </si>
  <si>
    <t>Communications Electronics Systems LLC</t>
  </si>
  <si>
    <t>B50005627</t>
  </si>
  <si>
    <t>Sky Resources LLC</t>
  </si>
  <si>
    <t>P547058</t>
  </si>
  <si>
    <t>B50005601</t>
  </si>
  <si>
    <t>Supply Instrumentation Parts &amp; Equipment</t>
  </si>
  <si>
    <t>North East Technical Sales</t>
  </si>
  <si>
    <t>ALS Environmental</t>
  </si>
  <si>
    <t>BMC Services, LLC</t>
  </si>
  <si>
    <t>All Car Leasing</t>
  </si>
  <si>
    <t>TEAM Service Corporation</t>
  </si>
  <si>
    <t>B50005693</t>
  </si>
  <si>
    <t>P547714</t>
  </si>
  <si>
    <t>P547715</t>
  </si>
  <si>
    <t>Second Call - OEM Parts and Service for Detroit Engines</t>
  </si>
  <si>
    <t>First Call - OEM Parts and Service for Detroit Engines</t>
  </si>
  <si>
    <t>PowerDMS</t>
  </si>
  <si>
    <t>P527503</t>
  </si>
  <si>
    <t>COUNC</t>
  </si>
  <si>
    <t>Legistar Matrix Disaster Recovery System</t>
  </si>
  <si>
    <t>Granicus, Inc</t>
  </si>
  <si>
    <t>Bound Tree Medical LLC</t>
  </si>
  <si>
    <t>Source Technology LLC.</t>
  </si>
  <si>
    <t>Environmental Systems Research Institute, Inc.</t>
  </si>
  <si>
    <t>P547855</t>
  </si>
  <si>
    <t>B50003266</t>
  </si>
  <si>
    <t>Police Uniforms</t>
  </si>
  <si>
    <t>$</t>
  </si>
  <si>
    <t>P524893</t>
  </si>
  <si>
    <t>B50002948</t>
  </si>
  <si>
    <t>Davey Tree</t>
  </si>
  <si>
    <t>P548260</t>
  </si>
  <si>
    <t>TECHS-201523139</t>
  </si>
  <si>
    <t>ERP SaaS Subscriptions</t>
  </si>
  <si>
    <t>Workday, Inc.</t>
  </si>
  <si>
    <t>P548507</t>
  </si>
  <si>
    <t>B50005771</t>
  </si>
  <si>
    <t>P532540</t>
  </si>
  <si>
    <t>B50004135</t>
  </si>
  <si>
    <t>B50005716</t>
  </si>
  <si>
    <t>P549019</t>
  </si>
  <si>
    <t>Life and AD&amp;D Insurance for Employees &amp; Retirees</t>
  </si>
  <si>
    <t>B50005653</t>
  </si>
  <si>
    <t>MetLife</t>
  </si>
  <si>
    <t>P549022</t>
  </si>
  <si>
    <t>B50005629</t>
  </si>
  <si>
    <t>DHMO &amp; DPPO Dental Insurance Plans</t>
  </si>
  <si>
    <t>United Concordia Insurance Company</t>
  </si>
  <si>
    <t>Mueller Systems, LLC</t>
  </si>
  <si>
    <t>P535218</t>
  </si>
  <si>
    <t>MaxCass Perpetual License Agreement for Computer Software Products and Related Services</t>
  </si>
  <si>
    <t>Anchor Software, LLC</t>
  </si>
  <si>
    <t>Kalyani Environmental Solutions, LLC</t>
  </si>
  <si>
    <t>Cummins Inc.</t>
  </si>
  <si>
    <t>P549030</t>
  </si>
  <si>
    <t>P534292</t>
  </si>
  <si>
    <t>B50004200</t>
  </si>
  <si>
    <t>Providing Temporary Accounting Personnel Services</t>
  </si>
  <si>
    <t>1st Choice Staffing , LLC</t>
  </si>
  <si>
    <t>P548849</t>
  </si>
  <si>
    <t>Front of House Furnishings -- 507 #A</t>
  </si>
  <si>
    <t>American Office</t>
  </si>
  <si>
    <t>P543315</t>
  </si>
  <si>
    <t>North Sector Violation Towing Services</t>
  </si>
  <si>
    <t>Jim Elliott's Towing</t>
  </si>
  <si>
    <t>P543316</t>
  </si>
  <si>
    <t>B50005154</t>
  </si>
  <si>
    <t>CBD Sector Violation Towing Services</t>
  </si>
  <si>
    <t>MCDEL ENTERPRISES, INC</t>
  </si>
  <si>
    <t>P543317</t>
  </si>
  <si>
    <t>East Sector Violation Towing Services</t>
  </si>
  <si>
    <t>C &amp; S Towing and Transport</t>
  </si>
  <si>
    <t>Oluwasuji</t>
  </si>
  <si>
    <t>P547587</t>
  </si>
  <si>
    <t>Uniform Rental and Cleaning Services</t>
  </si>
  <si>
    <t>Cintas Corporation No. 2</t>
  </si>
  <si>
    <t>P549582</t>
  </si>
  <si>
    <t>P550186</t>
  </si>
  <si>
    <t>OEM Engine and Transmission Parts and Repair Service</t>
  </si>
  <si>
    <t>P550194</t>
  </si>
  <si>
    <t>Airbus Helicopters Parts and Repair Agreement</t>
  </si>
  <si>
    <t>P549680</t>
  </si>
  <si>
    <t>Bomb Squad-F6A Remotec upgrade</t>
  </si>
  <si>
    <t>Northrop Grumman Systems Corporation</t>
  </si>
  <si>
    <t>P549915</t>
  </si>
  <si>
    <t>B50005894</t>
  </si>
  <si>
    <t>Provide Inspections, Service and Repairs for Fire Extinguishers</t>
  </si>
  <si>
    <t>Fire Safety Co.</t>
  </si>
  <si>
    <t>P549874</t>
  </si>
  <si>
    <t>Hand Free Sanitary Service/ Citron- City Hall and Abel Wolman Bldg.-</t>
  </si>
  <si>
    <t>Citron Hygiene US Corp</t>
  </si>
  <si>
    <t>P549896</t>
  </si>
  <si>
    <t>B50005874</t>
  </si>
  <si>
    <t>OEM Parts and Service for Sterling Heavy Trucks</t>
  </si>
  <si>
    <t>P549840</t>
  </si>
  <si>
    <t>B50005773</t>
  </si>
  <si>
    <t>Pavement Markings Services for Baltimore</t>
  </si>
  <si>
    <t>B50002877</t>
  </si>
  <si>
    <t>Advanced Metering Infrastructure and Water Meter System Installation</t>
  </si>
  <si>
    <t>P546297</t>
  </si>
  <si>
    <t>B50005967</t>
  </si>
  <si>
    <t>P549953</t>
  </si>
  <si>
    <t>B50005892</t>
  </si>
  <si>
    <t>O.E.M Parts and Service for Freightliner Trucks (First Call Vendor)</t>
  </si>
  <si>
    <t>P549952</t>
  </si>
  <si>
    <t>P550593</t>
  </si>
  <si>
    <t>B50005983</t>
  </si>
  <si>
    <t>2nd Call - To Provide Inspections, Service and Repairs for Fire Extinguishers</t>
  </si>
  <si>
    <t>Multicorp Fire Protection Services</t>
  </si>
  <si>
    <t>P549960</t>
  </si>
  <si>
    <t>Facility MRO, Industrial &amp; Building Supplies with Related Equipment, Accessories &amp; Supplies</t>
  </si>
  <si>
    <t>P550079</t>
  </si>
  <si>
    <t>Public Safety &amp; Emergency Equipment</t>
  </si>
  <si>
    <t>P550765</t>
  </si>
  <si>
    <t>B50005889</t>
  </si>
  <si>
    <t>Third Call O.E.M. Parts &amp; Service for Cummins Engines</t>
  </si>
  <si>
    <t>P550766</t>
  </si>
  <si>
    <t>Second Call O.E.M. Parts &amp; Service for Cummins Engines</t>
  </si>
  <si>
    <t>P550767</t>
  </si>
  <si>
    <t>First Call O.E.M. Parts &amp; Service for Cummins Engines</t>
  </si>
  <si>
    <t>P550435</t>
  </si>
  <si>
    <t>B50005953</t>
  </si>
  <si>
    <t>P550114</t>
  </si>
  <si>
    <t>B50005887</t>
  </si>
  <si>
    <t>In-Street Pedestrian crosswalk "Stop" signs</t>
  </si>
  <si>
    <t>Shur-Tite Products</t>
  </si>
  <si>
    <t>P550182</t>
  </si>
  <si>
    <t>Electronic Materials Collection and Recycling Services (Cooperative Contract 00611)</t>
  </si>
  <si>
    <t>eRevival LLC</t>
  </si>
  <si>
    <t>P550209</t>
  </si>
  <si>
    <t>B50005968</t>
  </si>
  <si>
    <t>Individual First Aid Kits</t>
  </si>
  <si>
    <t>CPR Savers and First Aid Supply LLC</t>
  </si>
  <si>
    <t>Day</t>
  </si>
  <si>
    <t>Wilson</t>
  </si>
  <si>
    <t>Nkengfack</t>
  </si>
  <si>
    <t>P550178</t>
  </si>
  <si>
    <t>B50005723</t>
  </si>
  <si>
    <t>Retrofit of lighting fixtures</t>
  </si>
  <si>
    <t>P550126</t>
  </si>
  <si>
    <t>Emocha License Agreement</t>
  </si>
  <si>
    <t>emocha Mobile Health</t>
  </si>
  <si>
    <t>P550093</t>
  </si>
  <si>
    <t>Maricopa County Cooperative Contract Number 180233-001 - Oracle Products and Services</t>
  </si>
  <si>
    <t>DLT Solutions, LLC</t>
  </si>
  <si>
    <t>P550481</t>
  </si>
  <si>
    <t>P548556</t>
  </si>
  <si>
    <t>Bentley SELECT Program Agreement</t>
  </si>
  <si>
    <t>Bentley Systems, Inc</t>
  </si>
  <si>
    <t>P549911</t>
  </si>
  <si>
    <t>Athletic Surfacing &amp; Asphalt Maintenance (Cooperative Contract-08-18 )</t>
  </si>
  <si>
    <t>ATC Corp.</t>
  </si>
  <si>
    <t>P550464</t>
  </si>
  <si>
    <t>B50005795</t>
  </si>
  <si>
    <t>Laboratory Analysis Services</t>
  </si>
  <si>
    <t>Microbac Laboratories, Inc.</t>
  </si>
  <si>
    <t>P550465</t>
  </si>
  <si>
    <t>P550643</t>
  </si>
  <si>
    <t>B50005984</t>
  </si>
  <si>
    <t>Colt Enhanced Patrol Rifles</t>
  </si>
  <si>
    <t>Safety League Inc, dba Atlantic Tactical</t>
  </si>
  <si>
    <t>P550644</t>
  </si>
  <si>
    <t>B50005985</t>
  </si>
  <si>
    <t>Clyde Armory Inc</t>
  </si>
  <si>
    <t>P550725</t>
  </si>
  <si>
    <t>MAYHQ</t>
  </si>
  <si>
    <t>Cooperative Contract 050B840001 - Statewide Foreign Language and Interpretation Services</t>
  </si>
  <si>
    <t>Language Line Services, Inc. DBA Language Line Solutions</t>
  </si>
  <si>
    <t>P550527</t>
  </si>
  <si>
    <t>RouteSmart Maintenance and Support Services Agreement</t>
  </si>
  <si>
    <t>RouteSmart Technologies, Inc.</t>
  </si>
  <si>
    <t>P526079</t>
  </si>
  <si>
    <t>P550782</t>
  </si>
  <si>
    <t>Firefighter ID tags</t>
  </si>
  <si>
    <t>The Hide Out-Royce Shields</t>
  </si>
  <si>
    <t>P550915</t>
  </si>
  <si>
    <t>MOIT</t>
  </si>
  <si>
    <t>B50005562</t>
  </si>
  <si>
    <t>Website Hosting Management and Maintenance Suppor</t>
  </si>
  <si>
    <t>Mindgrub Technologies, LLC</t>
  </si>
  <si>
    <t>P551033</t>
  </si>
  <si>
    <t>B50006010</t>
  </si>
  <si>
    <t>Fire Helmets and Repair Parts</t>
  </si>
  <si>
    <t>Witmer Public Safety Group, Inc dba Mason-Dixon Fire Equipment</t>
  </si>
  <si>
    <t>P551283</t>
  </si>
  <si>
    <t>B50005779</t>
  </si>
  <si>
    <t>Supply of Liquid Chlorine in one ton Containers</t>
  </si>
  <si>
    <t>P551282</t>
  </si>
  <si>
    <t xml:space="preserve">	Univar Solutions USA Inc.</t>
  </si>
  <si>
    <t>P550963</t>
  </si>
  <si>
    <t>OEM Parts and Service for Pavement Marking Equipment</t>
  </si>
  <si>
    <t>M-B Companies, Inc.</t>
  </si>
  <si>
    <t>Quarles Petroleum, Inc</t>
  </si>
  <si>
    <t>P550975</t>
  </si>
  <si>
    <t>Annual Serv. and Repairs for Life and Safety Systems --316 #B</t>
  </si>
  <si>
    <t>P551095</t>
  </si>
  <si>
    <t>CrimePad Annual Licensing and Hardware</t>
  </si>
  <si>
    <t>Visionations,LLC</t>
  </si>
  <si>
    <t>P551477</t>
  </si>
  <si>
    <t>Rockwell O.E.M.Parts &amp; Service Repa</t>
  </si>
  <si>
    <t xml:space="preserve">	Rexel, Inc.</t>
  </si>
  <si>
    <t>2/29/21</t>
  </si>
  <si>
    <t>P551536</t>
  </si>
  <si>
    <t>O.E.M. Parts and Repairs for Shimpo</t>
  </si>
  <si>
    <t>DAS Solutions, LLC</t>
  </si>
  <si>
    <t>P547142</t>
  </si>
  <si>
    <t>Aviant-Chesapeake Trucks, LLC</t>
  </si>
  <si>
    <t>P552408</t>
  </si>
  <si>
    <t>B50005883</t>
  </si>
  <si>
    <t>Drawbridge Maintenance and Operations</t>
  </si>
  <si>
    <t>Covington Machine &amp; Welding, Inc.</t>
  </si>
  <si>
    <t>P552374</t>
  </si>
  <si>
    <t>Multifunction Devices and Related Services (EFI Software)</t>
  </si>
  <si>
    <t>Ricoh USA, Inc.</t>
  </si>
  <si>
    <t>P552137</t>
  </si>
  <si>
    <t>Jadian, Inc.</t>
  </si>
  <si>
    <t>Jadian Licenses</t>
  </si>
  <si>
    <t>P551999</t>
  </si>
  <si>
    <t>Contract 11-27 - Time &amp; Labor Management and Employee Scheduling Technology Solutions and Services</t>
  </si>
  <si>
    <t>TimeClock Plus, LLC</t>
  </si>
  <si>
    <t>3 x 2yr</t>
  </si>
  <si>
    <t>09/31/21</t>
  </si>
  <si>
    <t>P552081</t>
  </si>
  <si>
    <t>B50006077</t>
  </si>
  <si>
    <t>B50006078</t>
  </si>
  <si>
    <t>B50006079</t>
  </si>
  <si>
    <t>Lynn Peavey Company</t>
  </si>
  <si>
    <t>Crime Scene Supplies</t>
  </si>
  <si>
    <t>P552082</t>
  </si>
  <si>
    <t>Keystone Precision Instruments</t>
  </si>
  <si>
    <t>Evident, Inc.</t>
  </si>
  <si>
    <t>P552083</t>
  </si>
  <si>
    <t>P553427</t>
  </si>
  <si>
    <t>B50006159</t>
  </si>
  <si>
    <t>Compressed Gases</t>
  </si>
  <si>
    <t>P553364</t>
  </si>
  <si>
    <t>Wescam Helicopter Camera Repair</t>
  </si>
  <si>
    <t>P553320</t>
  </si>
  <si>
    <t>CPAP units and accessories</t>
  </si>
  <si>
    <t>P553497</t>
  </si>
  <si>
    <t>HACH - Open Market Bid - Calibration standards - Mont</t>
  </si>
  <si>
    <t>P546388</t>
  </si>
  <si>
    <t>Conversion of MVRS (meter reading system) to Itron's latest version FCS (Field Collection System)</t>
  </si>
  <si>
    <t>P553336</t>
  </si>
  <si>
    <t>Aurora Pumps and Parts- AMES INC.</t>
  </si>
  <si>
    <t>AMES, Inc.</t>
  </si>
  <si>
    <t>P553493</t>
  </si>
  <si>
    <t>Goodyear Brand Vehicle Tires and Roadside service</t>
  </si>
  <si>
    <t>The Goodyear Tire &amp; Rubber Company</t>
  </si>
  <si>
    <t>P547302</t>
  </si>
  <si>
    <t>Safety Shoes &amp; Boots - SafGard</t>
  </si>
  <si>
    <t>Saf-Gard Safety Shoe Co.</t>
  </si>
  <si>
    <t>P553106</t>
  </si>
  <si>
    <t>OEM Snow Equipment Parts</t>
  </si>
  <si>
    <t>P553522</t>
  </si>
  <si>
    <t>B50006064</t>
  </si>
  <si>
    <t>Hauling Hot Patch &amp; Milled Asphalt</t>
  </si>
  <si>
    <t>Manuel Luis Construction Co., Inc.</t>
  </si>
  <si>
    <t>P553577</t>
  </si>
  <si>
    <t>Equipment Rental and Related Products and Services</t>
  </si>
  <si>
    <t>Herc Rentals Inc.</t>
  </si>
  <si>
    <t>Paragard- ARH</t>
  </si>
  <si>
    <t>ParaGard Direct</t>
  </si>
  <si>
    <t>Repairs Fabrication Remanufacturing of Hydraulic Cylinders Actuators and Hydraulic Components</t>
  </si>
  <si>
    <t>PRECISION MACHINE &amp; HYDRAULICS, INC.</t>
  </si>
  <si>
    <t>P553104</t>
  </si>
  <si>
    <t>B50006065</t>
  </si>
  <si>
    <t>Leasing 4 x 4 sports utility vehicle</t>
  </si>
  <si>
    <t>P553652</t>
  </si>
  <si>
    <t>P552865</t>
  </si>
  <si>
    <t>SAMPLE CONTAINERS FOR COLLECTION OF NPDES SAMPLING - OPEN MARKET BID</t>
  </si>
  <si>
    <t>P552781</t>
  </si>
  <si>
    <t>Continental Blowers--Scheduled PM</t>
  </si>
  <si>
    <t>Continental Blower, LLC.</t>
  </si>
  <si>
    <t>P552903</t>
  </si>
  <si>
    <t>B50005715</t>
  </si>
  <si>
    <t>Vehicle Leasing</t>
  </si>
  <si>
    <t>P552904</t>
  </si>
  <si>
    <t>P553731</t>
  </si>
  <si>
    <t>Environmental Police Body Worn Cameras and GPS Tracking for Environmental Police</t>
  </si>
  <si>
    <t>Utility Associates, Inc.</t>
  </si>
  <si>
    <t>P552869</t>
  </si>
  <si>
    <t xml:space="preserve">MOCON </t>
  </si>
  <si>
    <t>B50005958</t>
  </si>
  <si>
    <t>Windows and Trusses Cleaning Services</t>
  </si>
  <si>
    <t>L&amp;G Exclusive Cleaning Services, Inc.</t>
  </si>
  <si>
    <t>P551074</t>
  </si>
  <si>
    <t>B50006052</t>
  </si>
  <si>
    <t>On Call Roofing Services -Bid - Master Blanket -</t>
  </si>
  <si>
    <t>Cans and inserts for bus stops</t>
  </si>
  <si>
    <t xml:space="preserve"> P553786 </t>
  </si>
  <si>
    <t>P553394</t>
  </si>
  <si>
    <t>B50006112</t>
  </si>
  <si>
    <t>K9 Supplies and Food</t>
  </si>
  <si>
    <t>B50005975</t>
  </si>
  <si>
    <t>Preventive Maintenance for Gas Chromatographs MSD's</t>
  </si>
  <si>
    <t>Aligent Technologies</t>
  </si>
  <si>
    <t>Gulley</t>
  </si>
  <si>
    <t>P553931</t>
  </si>
  <si>
    <t>Master Blanket_On-line Tax Sale Auction</t>
  </si>
  <si>
    <t>Realauction.com LLC</t>
  </si>
  <si>
    <t>P553933</t>
  </si>
  <si>
    <t>CHEMICALS FOR BG AUTOMATIC TRANSMISSION MACHINE, BG AUTOMATIC TRANSMISSION FLUSH AND REFILL MACHINE</t>
  </si>
  <si>
    <t>CROVATO PRODUCTS AND SERVICES, LLC</t>
  </si>
  <si>
    <t>P552446</t>
  </si>
  <si>
    <t>BLANKET RENEWAL - FERGUSON ENTERPRISE</t>
  </si>
  <si>
    <t>Ferguson Enterprise LLC</t>
  </si>
  <si>
    <t>P537387</t>
  </si>
  <si>
    <t>B50004671</t>
  </si>
  <si>
    <t>Maintenance Services-Electrical Motors above 300 H.P</t>
  </si>
  <si>
    <t>P552525</t>
  </si>
  <si>
    <t>Inspections, Parts, Service and Certification for Fuel Tanker Trucks</t>
  </si>
  <si>
    <t>Westmor Industries</t>
  </si>
  <si>
    <t>National Testing Network, Inc</t>
  </si>
  <si>
    <t>P553995</t>
  </si>
  <si>
    <t>OEM Parts and Service for BOMAG Equipment</t>
  </si>
  <si>
    <t>Midlantic Machinery, Inc</t>
  </si>
  <si>
    <t>P554016</t>
  </si>
  <si>
    <t>B50006194</t>
  </si>
  <si>
    <t>Aftermarket Parts and Service for Detroit Engines</t>
  </si>
  <si>
    <t>Remix Software-DOT</t>
  </si>
  <si>
    <t>Remix Software, Inc.</t>
  </si>
  <si>
    <t>P554015</t>
  </si>
  <si>
    <t>Flowserve Pumps</t>
  </si>
  <si>
    <t>P554063</t>
  </si>
  <si>
    <t>Weatherization &amp; HVAC Services</t>
  </si>
  <si>
    <t>P554064</t>
  </si>
  <si>
    <t>P554065</t>
  </si>
  <si>
    <t>P554066</t>
  </si>
  <si>
    <t>P554067</t>
  </si>
  <si>
    <t>P554085</t>
  </si>
  <si>
    <t xml:space="preserve">MOCJ </t>
  </si>
  <si>
    <t>B50006158</t>
  </si>
  <si>
    <t>Group Violence Reduction Strategy , Adult Support and Outreach Provider</t>
  </si>
  <si>
    <t>Youth Advocate Programs, Inc.</t>
  </si>
  <si>
    <t>P554082</t>
  </si>
  <si>
    <t>Lexis Nexis Coplogic Master Agreement</t>
  </si>
  <si>
    <t>LexisNexis Coplogic Solutions Inc.</t>
  </si>
  <si>
    <t>P554091</t>
  </si>
  <si>
    <t>CLEAR Thomson Reuter Access</t>
  </si>
  <si>
    <t>P553939</t>
  </si>
  <si>
    <t>PHOENIX CONTRACTING SERVICES,INC</t>
  </si>
  <si>
    <t>P553938</t>
  </si>
  <si>
    <t>P554431</t>
  </si>
  <si>
    <t>OCAL ASHBURTON 1 Year subscription for sever hosting rainfall &amp; stream level data</t>
  </si>
  <si>
    <t>OneRain Incorporated</t>
  </si>
  <si>
    <t>B50005128</t>
  </si>
  <si>
    <t>Solar Trash Compacting Stations and Companion Recycling Stations</t>
  </si>
  <si>
    <t>Ecube Labs Co.</t>
  </si>
  <si>
    <t>P553440</t>
  </si>
  <si>
    <t>Cooperative Contract for Fire Tools, Equipment, Hoses and Appliances</t>
  </si>
  <si>
    <t>Atlantic Emergency Solutions, Inc.</t>
  </si>
  <si>
    <t>P554471</t>
  </si>
  <si>
    <t>Household Hazardous Waste Collection and Disposal</t>
  </si>
  <si>
    <t>4/31/22</t>
  </si>
  <si>
    <t>P543318</t>
  </si>
  <si>
    <t>West Sector &amp; HE Violation Towing Services</t>
  </si>
  <si>
    <t>P554727</t>
  </si>
  <si>
    <t>B50006224</t>
  </si>
  <si>
    <t>Shop Towels / Wiping Cloths</t>
  </si>
  <si>
    <t>Malor Company Inc</t>
  </si>
  <si>
    <t>P554673</t>
  </si>
  <si>
    <t>B50006208</t>
  </si>
  <si>
    <t>Mitel Voice Over Internet Protocol (VOIP) Software Maintenance and Hardware Support</t>
  </si>
  <si>
    <t>IPC Technologies</t>
  </si>
  <si>
    <t>P554711</t>
  </si>
  <si>
    <t>B50006113</t>
  </si>
  <si>
    <t>Provide Bed Shaker and Visual Smoke Alarms</t>
  </si>
  <si>
    <t>P554697</t>
  </si>
  <si>
    <t>B50006164</t>
  </si>
  <si>
    <t>Industrial Cleaning Services</t>
  </si>
  <si>
    <t>2x 1yr</t>
  </si>
  <si>
    <t>Qualtrax Inc.</t>
  </si>
  <si>
    <t>Patapsco Quality Compliance Software Renewal</t>
  </si>
  <si>
    <t>P554720</t>
  </si>
  <si>
    <t>Backriver Ashbrook Parts</t>
  </si>
  <si>
    <t>Alfa Laval Inc.</t>
  </si>
  <si>
    <t>P554773</t>
  </si>
  <si>
    <t>Power DMS Cloud Based Software</t>
  </si>
  <si>
    <t>P554771</t>
  </si>
  <si>
    <t>P555067</t>
  </si>
  <si>
    <t>Motor Fuels, Aviation Fuels, and Related Services</t>
  </si>
  <si>
    <t>Mansfield Oil Company</t>
  </si>
  <si>
    <t>P555352</t>
  </si>
  <si>
    <t>B50006116</t>
  </si>
  <si>
    <t>Provide Personnel for CCTV Cameras Monitoring</t>
  </si>
  <si>
    <t>Watkins Security Agency, Inc.</t>
  </si>
  <si>
    <t>P555306</t>
  </si>
  <si>
    <t>Protection Face Mask</t>
  </si>
  <si>
    <t>P555351</t>
  </si>
  <si>
    <t>B50005926</t>
  </si>
  <si>
    <t>Fire and Police Testing Consultant</t>
  </si>
  <si>
    <t>P555324</t>
  </si>
  <si>
    <t>451 -Backriver Pump &amp; Parts</t>
  </si>
  <si>
    <t>Trillium Pumps USA SLC LLC</t>
  </si>
  <si>
    <t>P555341</t>
  </si>
  <si>
    <t>Bare Screw Centrifugal Pumps</t>
  </si>
  <si>
    <t>Sherwood-Logan &amp; Associates</t>
  </si>
  <si>
    <t>P545186</t>
  </si>
  <si>
    <t>B50005487</t>
  </si>
  <si>
    <t>OEM and Aftermarket Parts and Service for Marine and Maritime Equipment</t>
  </si>
  <si>
    <t>Anchor Bay East Marina</t>
  </si>
  <si>
    <t>P553950</t>
  </si>
  <si>
    <t>Cahill - Reopening- Matrix</t>
  </si>
  <si>
    <t>Johnson Health Tech North America, Inc</t>
  </si>
  <si>
    <t>P555565</t>
  </si>
  <si>
    <t>Preventative Maintenance Plan for Thermo Scientific Products</t>
  </si>
  <si>
    <t>Thermo Electron North America LLC</t>
  </si>
  <si>
    <t>P555552</t>
  </si>
  <si>
    <t>B50006107</t>
  </si>
  <si>
    <t>Fire Department Blauer Uniform Jackets</t>
  </si>
  <si>
    <t>B50006149</t>
  </si>
  <si>
    <t>Direct Delivery Snack Foods Items To Shake and Bake Fun Center</t>
  </si>
  <si>
    <t>FoodPRO Corporation</t>
  </si>
  <si>
    <t>P555451</t>
  </si>
  <si>
    <t>HCD/ Comptroller Slate Database</t>
  </si>
  <si>
    <t>OpportunitySpace Inc. d.b.a "Tolemi"</t>
  </si>
  <si>
    <t>P555435</t>
  </si>
  <si>
    <t>B50006284</t>
  </si>
  <si>
    <t>O.E.M Parts, Diagnostics, Maint., Service &amp; Warranty Repairs for International Medium &amp; Heavy Trucks</t>
  </si>
  <si>
    <t>P55476</t>
  </si>
  <si>
    <t>B50006275</t>
  </si>
  <si>
    <t>OEM Parts, Service and Warranty for Kenworth Medium and Heavy Duty Trucks</t>
  </si>
  <si>
    <t>P555479</t>
  </si>
  <si>
    <t>O.E.M Parts and Service for Sefac Heavy Duty Mobile Lifts with SOW / Specs</t>
  </si>
  <si>
    <t>SEFAC USA Inc</t>
  </si>
  <si>
    <t>P555580</t>
  </si>
  <si>
    <t>B50006350</t>
  </si>
  <si>
    <t>Chemical Treatment of Ash Trees from EAB</t>
  </si>
  <si>
    <t>P555570</t>
  </si>
  <si>
    <t>Drug Reference Standards</t>
  </si>
  <si>
    <t>P555594</t>
  </si>
  <si>
    <t>O.E.M. Parts and Service for Muncie Pumps, Power Take Offs and Valves</t>
  </si>
  <si>
    <t>transaxle,llc</t>
  </si>
  <si>
    <t>P555676</t>
  </si>
  <si>
    <t>P555945</t>
  </si>
  <si>
    <t>B50006214</t>
  </si>
  <si>
    <t>Repairs &amp; Maintenance--Central Chilled Water System</t>
  </si>
  <si>
    <t>P554167</t>
  </si>
  <si>
    <t>B50006043</t>
  </si>
  <si>
    <t>Police Body Armor</t>
  </si>
  <si>
    <t>Galls</t>
  </si>
  <si>
    <t>P555942</t>
  </si>
  <si>
    <t>B50006240</t>
  </si>
  <si>
    <t>Heavy Equipment Rentals &amp; Operator Services</t>
  </si>
  <si>
    <t>P555978</t>
  </si>
  <si>
    <t>REC&amp;PARKS</t>
  </si>
  <si>
    <t>B50006248</t>
  </si>
  <si>
    <t>Street Tree Nursery Stock</t>
  </si>
  <si>
    <t>SiteOne Landscape Supply Holding, LLC</t>
  </si>
  <si>
    <t>P555815</t>
  </si>
  <si>
    <t>Fuel Management &amp; Data Collection Service Program</t>
  </si>
  <si>
    <t>P555938</t>
  </si>
  <si>
    <t>B50006283</t>
  </si>
  <si>
    <t>Workers' Compensation Claims Administration Services</t>
  </si>
  <si>
    <t>Sedgwick Claims Management Services, Inc.</t>
  </si>
  <si>
    <t>P555943</t>
  </si>
  <si>
    <t>AJ Boggs Hosting Services</t>
  </si>
  <si>
    <t>A.J. Boggs &amp; Company</t>
  </si>
  <si>
    <t>P555817</t>
  </si>
  <si>
    <t>Backriver Yearly Seal Parts</t>
  </si>
  <si>
    <t>P553658</t>
  </si>
  <si>
    <t>B50006011</t>
  </si>
  <si>
    <t>Waste Water Clarifier Cleaning Services for the Back River Wastewater Treatment</t>
  </si>
  <si>
    <t>Synagro Central, LLC</t>
  </si>
  <si>
    <t>2 x1yr</t>
  </si>
  <si>
    <t>P5540687</t>
  </si>
  <si>
    <t>B50006245</t>
  </si>
  <si>
    <t>Scrap Metal and White Goods Disposal</t>
  </si>
  <si>
    <t>Goode Companies, Inc</t>
  </si>
  <si>
    <t>P555904</t>
  </si>
  <si>
    <t>Schley</t>
  </si>
  <si>
    <t>P555964</t>
  </si>
  <si>
    <t>B50006305</t>
  </si>
  <si>
    <t>PIPE REPAIR CLAMPS</t>
  </si>
  <si>
    <t>P550824</t>
  </si>
  <si>
    <t>SurveyMonkey Enterprise Subscription</t>
  </si>
  <si>
    <t>MOMENTIVE INC.</t>
  </si>
  <si>
    <t>P549893</t>
  </si>
  <si>
    <t>B50005919</t>
  </si>
  <si>
    <t>O.E.M Parts &amp; Service for JCB &amp; LeeBoy Equipment</t>
  </si>
  <si>
    <t>P555939</t>
  </si>
  <si>
    <t>OEM Parts and Repairs on Mack and Hino Heavy Duty Trucks in the City's Fleet</t>
  </si>
  <si>
    <t>P542773</t>
  </si>
  <si>
    <t>P554137</t>
  </si>
  <si>
    <t>P555561</t>
  </si>
  <si>
    <t>P556108</t>
  </si>
  <si>
    <t>B50006263</t>
  </si>
  <si>
    <t>Provide and Deliver Liquid Propane</t>
  </si>
  <si>
    <t>Poist Gas Company</t>
  </si>
  <si>
    <t>13/31/22</t>
  </si>
  <si>
    <t>P546557</t>
  </si>
  <si>
    <t>Storm Drain Inlet cleaning Services</t>
  </si>
  <si>
    <t>Mobile Dredging &amp; Video Pipe, INC.</t>
  </si>
  <si>
    <t>P551932</t>
  </si>
  <si>
    <t>Republic Parking System, Inc.</t>
  </si>
  <si>
    <t>Parking Meter Coin Collection Services</t>
  </si>
  <si>
    <t>P556178</t>
  </si>
  <si>
    <t>BackRiver Excelsior Blower Inc Master</t>
  </si>
  <si>
    <t>P556100</t>
  </si>
  <si>
    <t>B50006298</t>
  </si>
  <si>
    <t>Snow Removal for Police Districts and City Buildings</t>
  </si>
  <si>
    <t>P556101</t>
  </si>
  <si>
    <t>C&amp;W CONSTRUCTION COMPANY</t>
  </si>
  <si>
    <t>P556099</t>
  </si>
  <si>
    <t>Heavy Equipment Cooperative - John Deere</t>
  </si>
  <si>
    <t>P553200</t>
  </si>
  <si>
    <t>B50006130</t>
  </si>
  <si>
    <t>Hydrofluorosilicic Acid for Water Treatment</t>
  </si>
  <si>
    <t>Pencco, Inc.</t>
  </si>
  <si>
    <t>P553174</t>
  </si>
  <si>
    <t>Montebello Lab Giardia &amp; Cryptosparoridium Compliiance Testing</t>
  </si>
  <si>
    <t>Analytical Services, Inc.</t>
  </si>
  <si>
    <t>P553452</t>
  </si>
  <si>
    <t>B50006122</t>
  </si>
  <si>
    <t>Ford Pursuit Utility Vehicles - Hybrid and Non-Hybrid</t>
  </si>
  <si>
    <t>Hertrich Fleet Services</t>
  </si>
  <si>
    <t>P556219</t>
  </si>
  <si>
    <t>B50006308</t>
  </si>
  <si>
    <t>Paper - various cuts, sizes, types, weights and colors</t>
  </si>
  <si>
    <t>B.W. Wilson Paper Company, Inc.</t>
  </si>
  <si>
    <t>P556241</t>
  </si>
  <si>
    <t>GPS Trackers</t>
  </si>
  <si>
    <t>Coverttrack</t>
  </si>
  <si>
    <t>P527034</t>
  </si>
  <si>
    <t>YouthWorks System Software and Hosting Agreement</t>
  </si>
  <si>
    <t>P540598</t>
  </si>
  <si>
    <t>B50005060</t>
  </si>
  <si>
    <t>Supply and Delivery of Medical Grade Oxygen</t>
  </si>
  <si>
    <t>P556223</t>
  </si>
  <si>
    <t>HVAC Preventive Maintenance for BARCS</t>
  </si>
  <si>
    <t>Mechanical Engineering &amp; Construction Corp.</t>
  </si>
  <si>
    <t>P556217</t>
  </si>
  <si>
    <t>Coop Contract Automobile Specialty Tools</t>
  </si>
  <si>
    <t>Snap-on Industrial Division of IDSC Holdings</t>
  </si>
  <si>
    <t>P553429</t>
  </si>
  <si>
    <t>Quick Lime for Water Treatmen</t>
  </si>
  <si>
    <t>Greer Industries, Inc. dba Greer Lime Company</t>
  </si>
  <si>
    <t>P556131</t>
  </si>
  <si>
    <t>Helicopters</t>
  </si>
  <si>
    <t>Davenport Aviation</t>
  </si>
  <si>
    <t>P556152</t>
  </si>
  <si>
    <t>ESRI Geographic Information System (GIS) Products Master Purchase Agreement</t>
  </si>
  <si>
    <t>P552218</t>
  </si>
  <si>
    <t>B50005952</t>
  </si>
  <si>
    <t>OEM Parts and Service for UD Cab &amp; Chassis Trucks</t>
  </si>
  <si>
    <t>3x 1yr</t>
  </si>
  <si>
    <t>P556300</t>
  </si>
  <si>
    <t>B50006160</t>
  </si>
  <si>
    <t>Repairs &amp; Maintenance Services-HVAC Units &amp; Commercial Equipment</t>
  </si>
  <si>
    <t>B50006161</t>
  </si>
  <si>
    <t>P556369</t>
  </si>
  <si>
    <t>EDCIV Detector Check Meters, Valves and Bypass Kits</t>
  </si>
  <si>
    <t>P556407</t>
  </si>
  <si>
    <t>B50006398</t>
  </si>
  <si>
    <t>FY18,19,20SHSP Search Rescue-Sentinel water rescue dry suits</t>
  </si>
  <si>
    <t>Dive Rescue International Inc</t>
  </si>
  <si>
    <t>P556357</t>
  </si>
  <si>
    <t>B50006375</t>
  </si>
  <si>
    <t>Polymeric Flocculant for GBT for the Back River Waste Water Treatment Plant</t>
  </si>
  <si>
    <t>Polydyne Inc.</t>
  </si>
  <si>
    <t>P556339</t>
  </si>
  <si>
    <t>B50006090</t>
  </si>
  <si>
    <t>Septic Tank Pumping Services at 6100 Quarantine Road</t>
  </si>
  <si>
    <t>The Julian Companies</t>
  </si>
  <si>
    <t>P556418</t>
  </si>
  <si>
    <t>B50006386</t>
  </si>
  <si>
    <t>Quad guards/barriers</t>
  </si>
  <si>
    <t>Nasatka Barrier, Inc. dba Nasatka Security</t>
  </si>
  <si>
    <t>B50005269</t>
  </si>
  <si>
    <t>Aftermarket Parts and Repair Service for Heavy Trucks and Equipment</t>
  </si>
  <si>
    <t>P543902</t>
  </si>
  <si>
    <t>CORRELLI INCORPORATED</t>
  </si>
  <si>
    <t>P543906</t>
  </si>
  <si>
    <t>P543905</t>
  </si>
  <si>
    <t>P556412</t>
  </si>
  <si>
    <t>B50006394</t>
  </si>
  <si>
    <t>Periodic Maintenance on Operable Walls 194,145.00</t>
  </si>
  <si>
    <t>National Airwall Systems</t>
  </si>
  <si>
    <t>P556308</t>
  </si>
  <si>
    <t>B50006360</t>
  </si>
  <si>
    <t>Hydrogen Peroxide Solution 50%</t>
  </si>
  <si>
    <t>Brenntag Northeast LLC</t>
  </si>
  <si>
    <t>P554160</t>
  </si>
  <si>
    <t>Fixed and Mobile LPR Maintenance</t>
  </si>
  <si>
    <t>Selex ES Inc. D/B/A Elsag North America</t>
  </si>
  <si>
    <t>P556371</t>
  </si>
  <si>
    <t>ITT Gould and ITT Allis Chalmers pumps and parts - Geiger</t>
  </si>
  <si>
    <t>Geiger Pump &amp; Equipment Company</t>
  </si>
  <si>
    <t>P556310</t>
  </si>
  <si>
    <t>GENERAL TRAFFIC EQUIPMENT: Pedestrian Traffic Signal Assemblies.</t>
  </si>
  <si>
    <t>General Traffic Equipment Corp.</t>
  </si>
  <si>
    <t>P556429</t>
  </si>
  <si>
    <t>B500006147</t>
  </si>
  <si>
    <t>Lead Risk Assessment Services</t>
  </si>
  <si>
    <t>Arc Environmental, Inc.</t>
  </si>
  <si>
    <t>P532919</t>
  </si>
  <si>
    <t>P541077</t>
  </si>
  <si>
    <t>B50005112</t>
  </si>
  <si>
    <t>Senior Emergency Monitoring System</t>
  </si>
  <si>
    <t>ADT LLC</t>
  </si>
  <si>
    <t>6/31/22</t>
  </si>
  <si>
    <t>P556694</t>
  </si>
  <si>
    <t>B50006206</t>
  </si>
  <si>
    <t>Procurement Assessment and Transformation</t>
  </si>
  <si>
    <t>Civic Initiatives, LLC</t>
  </si>
  <si>
    <t>P556595</t>
  </si>
  <si>
    <t>B50006318</t>
  </si>
  <si>
    <t>Glass beads</t>
  </si>
  <si>
    <t>Potters industries, Inc.</t>
  </si>
  <si>
    <t>P553523</t>
  </si>
  <si>
    <t>B50006134</t>
  </si>
  <si>
    <t>Ferric Chloride for Backriver and Patapsco Wastewater Treatment Plants</t>
  </si>
  <si>
    <t>Kemira Water Solutions</t>
  </si>
  <si>
    <t>P547222</t>
  </si>
  <si>
    <t>B50005677</t>
  </si>
  <si>
    <t>Polymer for Sludge Dewatering</t>
  </si>
  <si>
    <t>P556755</t>
  </si>
  <si>
    <t>Adashi Annual Renewal costs 5/1/21-5/1/22</t>
  </si>
  <si>
    <t>Adashi Systems, LLC</t>
  </si>
  <si>
    <t>P550912</t>
  </si>
  <si>
    <t>PM and Repair Contract - Stanley Doors</t>
  </si>
  <si>
    <t>Stanley Access Technologies</t>
  </si>
  <si>
    <t>P556477</t>
  </si>
  <si>
    <t>Altec Equipment</t>
  </si>
  <si>
    <t>8 x 1yr</t>
  </si>
  <si>
    <t>P556464</t>
  </si>
  <si>
    <t>Ashburton New Contract For Supplies</t>
  </si>
  <si>
    <t>IDEXX Distribuition, Inc</t>
  </si>
  <si>
    <t>P552109</t>
  </si>
  <si>
    <t>Medical Supplies</t>
  </si>
  <si>
    <t>P556674</t>
  </si>
  <si>
    <t>Backriver DeZurik Pumps Master Blanket</t>
  </si>
  <si>
    <t>FREEMIRE &amp; ASSOCIATES, INC.</t>
  </si>
  <si>
    <t>P556507</t>
  </si>
  <si>
    <t>Cooperative Contract with Scranton Manufacturing Company/New Way Trucks</t>
  </si>
  <si>
    <t>P556467</t>
  </si>
  <si>
    <t>Load Packer Chassis - Cooperative Contract 060920-NAF</t>
  </si>
  <si>
    <t>Dovell and Williams LLC</t>
  </si>
  <si>
    <t>P556557</t>
  </si>
  <si>
    <t>O.E.M. Parts and Service for Gradall &amp; Wirtgen Cold Milling Machine</t>
  </si>
  <si>
    <t>P523988</t>
  </si>
  <si>
    <t>B50002878</t>
  </si>
  <si>
    <t>Fleet Fuel Credit Card Services</t>
  </si>
  <si>
    <t>Wright Express</t>
  </si>
  <si>
    <t>P556632</t>
  </si>
  <si>
    <t>B50006415</t>
  </si>
  <si>
    <t>P556639</t>
  </si>
  <si>
    <t>B50006345</t>
  </si>
  <si>
    <t>Maintenance, Repair and Parts for Fountains and Irrigations Systems</t>
  </si>
  <si>
    <t>FOUNTAIN CRAFT MFG.</t>
  </si>
  <si>
    <t>P556668</t>
  </si>
  <si>
    <t>B50006329</t>
  </si>
  <si>
    <t>Large Water Meter Testing, Repairs &amp; Replacement Services</t>
  </si>
  <si>
    <t>M.E. SimpsonCo., Inc.</t>
  </si>
  <si>
    <t>P556823</t>
  </si>
  <si>
    <t>B50006136</t>
  </si>
  <si>
    <t>Fencing Installation, Maintenance, and Repair</t>
  </si>
  <si>
    <t>P556722</t>
  </si>
  <si>
    <t>Back River STX Chemical Sole Source</t>
  </si>
  <si>
    <t>P529113</t>
  </si>
  <si>
    <t>B50003712</t>
  </si>
  <si>
    <t>Court Reporting</t>
  </si>
  <si>
    <t>Free State Reporting, Inc.</t>
  </si>
  <si>
    <t>P556689</t>
  </si>
  <si>
    <t>Office Supplies, Related Product and Services</t>
  </si>
  <si>
    <t>Rudolph's Office &amp; Computer Supply Inc.</t>
  </si>
  <si>
    <t>P556685</t>
  </si>
  <si>
    <t>BOE</t>
  </si>
  <si>
    <t>McAfee Elections Services</t>
  </si>
  <si>
    <t>McAfee Election Services, Inc.</t>
  </si>
  <si>
    <t>P556993</t>
  </si>
  <si>
    <t>B50006441</t>
  </si>
  <si>
    <t>Police Riffle Ammunitions</t>
  </si>
  <si>
    <t>The Gun Shop</t>
  </si>
  <si>
    <t>P557057</t>
  </si>
  <si>
    <t>B50006445</t>
  </si>
  <si>
    <t>SWAT Tactical Vests</t>
  </si>
  <si>
    <t>Tomahawk Strategic Solutions LLC</t>
  </si>
  <si>
    <t>Fallin</t>
  </si>
  <si>
    <t>P554031</t>
  </si>
  <si>
    <t>Cellebrite Ultimate Software</t>
  </si>
  <si>
    <t>Cellebrite USA</t>
  </si>
  <si>
    <t>P5323641</t>
  </si>
  <si>
    <t>B50004069</t>
  </si>
  <si>
    <t>Collection of Delinquent Parking Fines</t>
  </si>
  <si>
    <t>PENN CREDIT CORPORATION</t>
  </si>
  <si>
    <t>P547709</t>
  </si>
  <si>
    <t>B50005591</t>
  </si>
  <si>
    <t>Light Emitting Diodes (LED) Fixtures and Parts</t>
  </si>
  <si>
    <t>C.N.R. LIGHTING SUPPLY CO.</t>
  </si>
  <si>
    <t>1 x1yr</t>
  </si>
  <si>
    <t>P532927</t>
  </si>
  <si>
    <t>Highlander Contracting Company, LLC</t>
  </si>
  <si>
    <t>P548412</t>
  </si>
  <si>
    <t>B50005328</t>
  </si>
  <si>
    <t>Baltimore City Shuttle/Transit Services</t>
  </si>
  <si>
    <t>Errands Plus, Inc. dba RMA Worldwide Chauffeured Transportation</t>
  </si>
  <si>
    <t>P556904</t>
  </si>
  <si>
    <t>B50006426</t>
  </si>
  <si>
    <t>Supply and Delivery of Traffic Signal Cables</t>
  </si>
  <si>
    <t>Prospectus Enterprises Inc.</t>
  </si>
  <si>
    <t>P551242</t>
  </si>
  <si>
    <t>OEM Parts for Nova Buses</t>
  </si>
  <si>
    <t>NOVA BUS, A Division of Prevost Car (US) Inc.</t>
  </si>
  <si>
    <t>P556877</t>
  </si>
  <si>
    <t>Training Manikins</t>
  </si>
  <si>
    <t>Laerdal Medical Corporation</t>
  </si>
  <si>
    <t>P549382</t>
  </si>
  <si>
    <t>Microsoft Enterprise Agreement</t>
  </si>
  <si>
    <t>P554164</t>
  </si>
  <si>
    <t>B50006178</t>
  </si>
  <si>
    <t>Relocation Services for SAO Clients</t>
  </si>
  <si>
    <t>R&amp; A Movers Inc.</t>
  </si>
  <si>
    <t>P557450</t>
  </si>
  <si>
    <t>B50006097</t>
  </si>
  <si>
    <t>Asbestos Abatement Services</t>
  </si>
  <si>
    <t>Vehicle Purchase. Cars, Light &amp; Heavy Trucks &amp; Equipment</t>
  </si>
  <si>
    <t>JESCO, Inc.</t>
  </si>
  <si>
    <t>Model SS8000 Super Shredder</t>
  </si>
  <si>
    <t xml:space="preserve">Franklin Inc. </t>
  </si>
  <si>
    <t>P553346</t>
  </si>
  <si>
    <t>SCON-001753 - Alldata Software</t>
  </si>
  <si>
    <t>Alldata, LLC</t>
  </si>
  <si>
    <t>Fire Department Tools, Equipment, Hoses and Appliances</t>
  </si>
  <si>
    <t>Retrofit of Lighting Fixtures</t>
  </si>
  <si>
    <t>Zerodraft Maryland, LLC</t>
  </si>
  <si>
    <t>Household Hazardous Waste: Collection and Disposal Services</t>
  </si>
  <si>
    <t>P550914</t>
  </si>
  <si>
    <t>CoStar Real Estate Software</t>
  </si>
  <si>
    <t>CoStar Group. Inc.</t>
  </si>
  <si>
    <t>B50006133</t>
  </si>
  <si>
    <t>Quick Lime for Water Treatment</t>
  </si>
  <si>
    <t>Greer Industries, Inc.,</t>
  </si>
  <si>
    <t>Robnet, Inc.,</t>
  </si>
  <si>
    <t>P556797</t>
  </si>
  <si>
    <t>Gaithersburg Farmers Supply Inc., t/a Rippeon
Equipment</t>
  </si>
  <si>
    <t>Stihl O.E.M. Parts, Service and Equipment</t>
  </si>
  <si>
    <t>O.E.M. Parts and Service for Freightliner Trucks</t>
  </si>
  <si>
    <t>Harbor Truck Sales &amp; Service, Inc.</t>
  </si>
  <si>
    <t>Efficiency Enterprises of MD LLC</t>
  </si>
  <si>
    <t>IAPro Public Portal
Solution</t>
  </si>
  <si>
    <t>Police</t>
  </si>
  <si>
    <t>CI Technologies, Inc</t>
  </si>
  <si>
    <t>B50004936</t>
  </si>
  <si>
    <t>Background Investigations</t>
  </si>
  <si>
    <t>Kentech Consulting Inc.</t>
  </si>
  <si>
    <t>POLICE, DHR</t>
  </si>
  <si>
    <t>POLICE</t>
  </si>
  <si>
    <t>SCON-002346 – O.E.M. Parts and Service for Dodge/Chrysler/Jeep Vehicles</t>
  </si>
  <si>
    <t>Heritage of Owings Mills, Inc.</t>
  </si>
  <si>
    <t>FIRE</t>
  </si>
  <si>
    <t>Pavement Marking
Services for Baltimore City</t>
  </si>
  <si>
    <t>Transportation</t>
  </si>
  <si>
    <t>CON-001115 – Decals
and Striping for Vehicles and Equipment</t>
  </si>
  <si>
    <t>Railroad Inspections,
Maintenance and Emergency Response</t>
  </si>
  <si>
    <t>Creative Impact/Scorecard</t>
  </si>
  <si>
    <t>Clear Impact</t>
  </si>
  <si>
    <t>Budget &amp; MGMT</t>
  </si>
  <si>
    <t>P532988</t>
  </si>
  <si>
    <t>Ziegler</t>
  </si>
  <si>
    <t>Fleet
Fuel Credit Card Service</t>
  </si>
  <si>
    <t>WEX Bank</t>
  </si>
  <si>
    <t>Workday Peakon Employee
Voice Subscription</t>
  </si>
  <si>
    <t xml:space="preserve">Workday, Inc. </t>
  </si>
  <si>
    <t>Huston-Galveston Area Council of
Governments (HGAC</t>
  </si>
  <si>
    <t>RC0121–Refuse and Recycling Containers &amp;
Lifters</t>
  </si>
  <si>
    <t>P533408</t>
  </si>
  <si>
    <t>Maryland Industrial Trucks, Incorporated</t>
  </si>
  <si>
    <t>Schaefer Plastics North America, LLC,</t>
  </si>
  <si>
    <t>Huston-Galveston Area Council of
Governments (HGAC),Refuse and Recycling Containers &amp;
Lifters</t>
  </si>
  <si>
    <t>Fire Service Apparatus</t>
  </si>
  <si>
    <t xml:space="preserve">Atlantic Emergency Solutions, Inc. </t>
  </si>
  <si>
    <t>P556848</t>
  </si>
  <si>
    <t>East Coast Emergency Lighting, Inc.</t>
  </si>
  <si>
    <t>Hammerbacher</t>
  </si>
  <si>
    <t>O.E.M Parts, Diagnostics,
Maintenance, Service and warranty repairs for Stellar Truck Bodies and Equipment</t>
  </si>
  <si>
    <t>All Roads Truck
Bodies LLC</t>
  </si>
  <si>
    <t>General Charter Bus
Transportation Services</t>
  </si>
  <si>
    <t>Sivels Transportation, Inc</t>
  </si>
  <si>
    <t>D.T.S Worldwide Transportation</t>
  </si>
  <si>
    <t>Reliable Transportation</t>
  </si>
  <si>
    <t xml:space="preserve"> P547157</t>
  </si>
  <si>
    <t>O.E.M. Parts and Service for JCB and LeeBoy Equipment</t>
  </si>
  <si>
    <t>Valley Supply and Equipment
Company Inc.,</t>
  </si>
  <si>
    <t>Paint and Paint Products</t>
  </si>
  <si>
    <t>McCormick Paints</t>
  </si>
  <si>
    <t>JusticeTrax DNA Software Maintenance and Licensing</t>
  </si>
  <si>
    <t>Justice Trax Inc.</t>
  </si>
  <si>
    <t>Premier Magnesia LLC,</t>
  </si>
  <si>
    <t>1 X 1yr</t>
  </si>
  <si>
    <t xml:space="preserve">DPW </t>
  </si>
  <si>
    <t>B50006674</t>
  </si>
  <si>
    <t>Wide Format Plotter Lease</t>
  </si>
  <si>
    <t>P557237</t>
  </si>
  <si>
    <t>OraQuick Advance HIV 1/HIV 2 Antibody Rapid Testing</t>
  </si>
  <si>
    <t>OraSure Technologies, Inc.</t>
  </si>
  <si>
    <t>Supply and Deliver
Dispensers &amp; Bottled Water to Various City Agencies</t>
  </si>
  <si>
    <t>Nestle Waters North America, Inc.,</t>
  </si>
  <si>
    <t>B50006477</t>
  </si>
  <si>
    <t>Enterprise Support Staffing Services</t>
  </si>
  <si>
    <t>Various</t>
  </si>
  <si>
    <t>Local Government
Integrated Financial Systems</t>
  </si>
  <si>
    <t>RSM US, LLP</t>
  </si>
  <si>
    <t>Ethernet and Internet
Protocol Master Service Agreement</t>
  </si>
  <si>
    <t>Zayo Group, LLC</t>
  </si>
  <si>
    <t>P545977</t>
  </si>
  <si>
    <t>B50006751</t>
  </si>
  <si>
    <t>Johnson &amp; Towers Inc.</t>
  </si>
  <si>
    <t>2 X1yr</t>
  </si>
  <si>
    <t>Transmission O.E.M. Parts, Diagnostics, Maintenance, Service and Warranty Repairs</t>
  </si>
  <si>
    <t>Currency Counters</t>
  </si>
  <si>
    <t>Cummins
Allison</t>
  </si>
  <si>
    <t>Revenue Collections</t>
  </si>
  <si>
    <t>Computer Desktops,
Laptops, and Tablets</t>
  </si>
  <si>
    <t>Applied Technology Services</t>
  </si>
  <si>
    <t>The Lucille Maud Corp</t>
  </si>
  <si>
    <t>USC/Canterbury Corp</t>
  </si>
  <si>
    <t>En-Net Services, LLC</t>
  </si>
  <si>
    <t>P534032</t>
  </si>
  <si>
    <t>P534033</t>
  </si>
  <si>
    <t>P534034</t>
  </si>
  <si>
    <t>P534035</t>
  </si>
  <si>
    <t>P534036</t>
  </si>
  <si>
    <t>P534038</t>
  </si>
  <si>
    <t>Online
Auction Services</t>
  </si>
  <si>
    <t>Copart, Inc.</t>
  </si>
  <si>
    <t>Procurement, DGS, DOT</t>
  </si>
  <si>
    <t xml:space="preserve"> P548459</t>
  </si>
  <si>
    <t xml:space="preserve">B50005894 </t>
  </si>
  <si>
    <t>Provide Inspection, Service and Repair for Fire Extinguishers to</t>
  </si>
  <si>
    <t>Fire Safety Company</t>
  </si>
  <si>
    <t>DGS/FD</t>
  </si>
  <si>
    <t>Raybestos Brakes</t>
  </si>
  <si>
    <t>ROK
Brother Limited Liability Company</t>
  </si>
  <si>
    <t>Furniture (Office, School,
Library, etc.) and Equipment</t>
  </si>
  <si>
    <t>American Office Equipment Co</t>
  </si>
  <si>
    <t>Douron, Inc.</t>
  </si>
  <si>
    <t>Rudolph’s Office and Computer Supply, Inc</t>
  </si>
  <si>
    <t>MDM Office Systems, Inc. d/b/a Standard Office Supply</t>
  </si>
  <si>
    <t>American Design</t>
  </si>
  <si>
    <t>Hands Free Sanitary Disposal
Service</t>
  </si>
  <si>
    <t>Citron Hygiene US Corp.</t>
  </si>
  <si>
    <t>Fuel for
Marine Boats</t>
  </si>
  <si>
    <t>Oasis Marina, LLC</t>
  </si>
  <si>
    <t>B50006654</t>
  </si>
  <si>
    <t>Online Vehicle
Auctioneer Services</t>
  </si>
  <si>
    <t>Copart of Connecticut, Inc.</t>
  </si>
  <si>
    <t>Procurement, DOT, DGS</t>
  </si>
  <si>
    <t>Locksmith Services for
Various City Agencies</t>
  </si>
  <si>
    <t>Easter’s Lock and Access Systems, Inc.</t>
  </si>
  <si>
    <t>Heavy Duty Stainless
Fastener</t>
  </si>
  <si>
    <t>LNA Solutions</t>
  </si>
  <si>
    <t>P553854</t>
  </si>
  <si>
    <t>Sodium Hypochlorite-15% Solution</t>
  </si>
  <si>
    <t>Kuehne Chemical Company Inc.,</t>
  </si>
  <si>
    <t>P556951</t>
  </si>
  <si>
    <t>Various Polo Shirts
for the Fire Department</t>
  </si>
  <si>
    <t>B50006739</t>
  </si>
  <si>
    <t>Maryland Motor Vehicle
Administration</t>
  </si>
  <si>
    <t>NICUSA, Inc</t>
  </si>
  <si>
    <t>subject to agreement by the parties</t>
  </si>
  <si>
    <t>Transportation &amp; Finance</t>
  </si>
  <si>
    <t>Holmatro Tools Service
and Repair</t>
  </si>
  <si>
    <t>Chesapeake Fire &amp; Rescue Equipment</t>
  </si>
  <si>
    <t xml:space="preserve">B50004145 </t>
  </si>
  <si>
    <t>Fiber Optic
Cable Installation, Maintenance and Repair Services</t>
  </si>
  <si>
    <t>Bluestar Technologies, Inc.</t>
  </si>
  <si>
    <t>B50006705</t>
  </si>
  <si>
    <t>Ford O.E.M.
Parts</t>
  </si>
  <si>
    <t>Packer Norris Parts, LLC</t>
  </si>
  <si>
    <t>General Banking
Services</t>
  </si>
  <si>
    <t>Manufacturers and Traders Trust Company d/b/a/ M&amp;T Bank, One M&amp;T Plaza</t>
  </si>
  <si>
    <t>B50003351</t>
  </si>
  <si>
    <t>P528510</t>
  </si>
  <si>
    <t>Glasmyer</t>
  </si>
  <si>
    <t>Methanol for Wastewater Treatment
Plants</t>
  </si>
  <si>
    <t> P541080</t>
  </si>
  <si>
    <t>Telecom Expense
Management System</t>
  </si>
  <si>
    <t>STARLIMS Annual
Maintenance Services</t>
  </si>
  <si>
    <t>STARLIMS Corporation f/k/a Abbott Informatics Corporation</t>
  </si>
  <si>
    <t>P535998</t>
  </si>
  <si>
    <t>Global Public Safety, LLC</t>
  </si>
  <si>
    <t xml:space="preserve">Police Vehicle
&amp; Emergency Vehicle Warning Systems &amp; Lighting </t>
  </si>
  <si>
    <t>B50006265</t>
  </si>
  <si>
    <t>Structural Maintenance
and Dredging of Inner Harbor</t>
  </si>
  <si>
    <t>McLean Contracting Company</t>
  </si>
  <si>
    <t>P532947</t>
  </si>
  <si>
    <t>Miscellaneous
Electrical Work</t>
  </si>
  <si>
    <t>Calmi Electrical Company, Inc.,</t>
  </si>
  <si>
    <t>Street Tree Nursery
Stock</t>
  </si>
  <si>
    <t>SiteOne Landscape Supply LLC</t>
  </si>
  <si>
    <t>Recs &amp; Parks</t>
  </si>
  <si>
    <t>Microsoft Master Services
Agreement (MSA) and Unified Support</t>
  </si>
  <si>
    <t>Microsoft Corporation at One Microsoft Way</t>
  </si>
  <si>
    <t>Baltimore City Government Fellowship Agreement</t>
  </si>
  <si>
    <t>Baltimore Corps,</t>
  </si>
  <si>
    <t>Medical Administration
Services for HMO &amp; PPO Plans</t>
  </si>
  <si>
    <t>Aetna Life Insurance Company</t>
  </si>
  <si>
    <t>Carefirst of Maryland, Inc. dba Carefirst Blue Cross BlueShield</t>
  </si>
  <si>
    <t>Kaiser Foundation Health Plan
of the Mid-Atlantic States, Inc.</t>
  </si>
  <si>
    <t>ward</t>
  </si>
  <si>
    <t>B50006336</t>
  </si>
  <si>
    <t>B50006476</t>
  </si>
  <si>
    <t>Pharmacy Benefits
Management</t>
  </si>
  <si>
    <t>Caremark PCS Health, LLC.</t>
  </si>
  <si>
    <t>B50006455</t>
  </si>
  <si>
    <t>Medicare Advantage
Plan with Prescription Drug Benefits</t>
  </si>
  <si>
    <t>Collection of Delinquent
Parking Fines</t>
  </si>
  <si>
    <t>Penn Credit Corporation</t>
  </si>
  <si>
    <t>P533641</t>
  </si>
  <si>
    <t>Providing
Temporary Medical Personnel Services</t>
  </si>
  <si>
    <t>Excel Staffing and Personnel Services, Inc.</t>
  </si>
  <si>
    <t>Procurement</t>
  </si>
  <si>
    <t>Lunsford</t>
  </si>
  <si>
    <t>F&amp;F A. Jacobs &amp; Sons, Inc</t>
  </si>
  <si>
    <t>Lawmen Supply Company Inc.</t>
  </si>
  <si>
    <t>P526078</t>
  </si>
  <si>
    <t>P526080</t>
  </si>
  <si>
    <t>Snow Removal
Services for Police Districts and City Buildings</t>
  </si>
  <si>
    <t>C * W Construction Company</t>
  </si>
  <si>
    <t xml:space="preserve"> Pacifico Ford, Inc</t>
  </si>
  <si>
    <t xml:space="preserve">¾ Ton Cab
and Chassis </t>
  </si>
  <si>
    <t>B50006864</t>
  </si>
  <si>
    <t>P553476</t>
  </si>
  <si>
    <t>B50005001</t>
  </si>
  <si>
    <t>On Site
Preventative Maintenance for Heavy Duty Fleet Vehicles</t>
  </si>
  <si>
    <t>Columbia Fleet Service, Inc.</t>
  </si>
  <si>
    <t>Fleetpro, Inc.</t>
  </si>
  <si>
    <t>P541343</t>
  </si>
  <si>
    <t>P541344</t>
  </si>
  <si>
    <t>Data Center
Colocation</t>
  </si>
  <si>
    <t>TierPoint Maryland, LLC</t>
  </si>
  <si>
    <t>IT</t>
  </si>
  <si>
    <t>Consulting Services for Electricity, Natural Gas and Energy</t>
  </si>
  <si>
    <t>Enel X North America, Inc</t>
  </si>
  <si>
    <t>First Aid Supplies</t>
  </si>
  <si>
    <t>BFD, BHD</t>
  </si>
  <si>
    <t>O.E.M. Parts and
Service for New Way Trucks</t>
  </si>
  <si>
    <t>B50005805</t>
  </si>
  <si>
    <t>P548893</t>
  </si>
  <si>
    <t>P548894</t>
  </si>
  <si>
    <t>Priority Dispatch System
(PDS) Agreement</t>
  </si>
  <si>
    <t>Priority Dispatch Corp</t>
  </si>
  <si>
    <t>P554474</t>
  </si>
  <si>
    <t>Workday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</si>
</sst>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0"/>
      <color rgb="FF555555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5" applyNumberFormat="0" applyAlignment="0" applyProtection="0"/>
    <xf numFmtId="0" fontId="47" fillId="12" borderId="6" applyNumberFormat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13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0" fillId="0" borderId="0"/>
    <xf numFmtId="0" fontId="10" fillId="14" borderId="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4" borderId="9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4" borderId="9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4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4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4" borderId="9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4" borderId="9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4" borderId="9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4" borderId="9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4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</cellStyleXfs>
  <cellXfs count="393">
    <xf numFmtId="0" fontId="0" fillId="0" borderId="0" xfId="0"/>
    <xf numFmtId="9" fontId="15" fillId="0" borderId="0" xfId="0" applyNumberFormat="1" applyFont="1" applyFill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left" vertical="center" wrapText="1"/>
    </xf>
    <xf numFmtId="44" fontId="19" fillId="0" borderId="0" xfId="2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horizontal="right" vertical="center" wrapText="1"/>
    </xf>
    <xf numFmtId="9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44" fontId="19" fillId="0" borderId="0" xfId="2" applyNumberFormat="1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5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righ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9" fontId="19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 applyProtection="1">
      <alignment vertical="center" wrapText="1"/>
      <protection locked="0"/>
    </xf>
    <xf numFmtId="44" fontId="21" fillId="0" borderId="0" xfId="2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right" vertical="center" wrapText="1"/>
    </xf>
    <xf numFmtId="9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165" fontId="21" fillId="0" borderId="0" xfId="0" applyNumberFormat="1" applyFont="1" applyFill="1" applyAlignment="1">
      <alignment horizontal="left" vertical="center" wrapText="1"/>
    </xf>
    <xf numFmtId="44" fontId="21" fillId="0" borderId="0" xfId="2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1" fillId="0" borderId="0" xfId="0" applyNumberFormat="1" applyFont="1" applyFill="1" applyAlignment="1" applyProtection="1">
      <alignment horizontal="center" vertical="center" wrapText="1"/>
      <protection locked="0"/>
    </xf>
    <xf numFmtId="9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0" borderId="0" xfId="0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14" fontId="2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44" fontId="21" fillId="0" borderId="0" xfId="2" applyNumberFormat="1" applyFont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4" fontId="21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right" vertical="center" wrapText="1"/>
    </xf>
    <xf numFmtId="9" fontId="21" fillId="0" borderId="0" xfId="0" applyNumberFormat="1" applyFont="1" applyFill="1" applyAlignment="1">
      <alignment vertical="center" wrapText="1"/>
    </xf>
    <xf numFmtId="44" fontId="21" fillId="0" borderId="0" xfId="2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vertical="center" wrapText="1"/>
      <protection locked="0"/>
    </xf>
    <xf numFmtId="165" fontId="24" fillId="0" borderId="0" xfId="0" applyNumberFormat="1" applyFont="1" applyFill="1" applyAlignment="1">
      <alignment horizontal="left" vertical="center" wrapText="1"/>
    </xf>
    <xf numFmtId="44" fontId="24" fillId="0" borderId="0" xfId="2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 wrapText="1"/>
    </xf>
    <xf numFmtId="9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44" fontId="24" fillId="0" borderId="0" xfId="2" applyNumberFormat="1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0" xfId="2" applyNumberFormat="1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NumberFormat="1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NumberFormat="1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165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 applyProtection="1">
      <alignment vertical="center" wrapText="1"/>
      <protection locked="0"/>
    </xf>
    <xf numFmtId="9" fontId="27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5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NumberFormat="1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165" fontId="21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165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21" fillId="3" borderId="0" xfId="2" applyNumberFormat="1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3" borderId="0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 applyProtection="1">
      <alignment horizontal="right" vertical="center" wrapText="1"/>
      <protection locked="0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165" fontId="21" fillId="3" borderId="0" xfId="0" applyNumberFormat="1" applyFont="1" applyFill="1" applyBorder="1" applyAlignment="1" applyProtection="1">
      <alignment vertical="center" wrapText="1"/>
      <protection locked="0"/>
    </xf>
    <xf numFmtId="9" fontId="21" fillId="3" borderId="0" xfId="0" applyNumberFormat="1" applyFont="1" applyFill="1" applyBorder="1" applyAlignment="1" applyProtection="1">
      <alignment vertical="center" wrapText="1"/>
      <protection locked="0"/>
    </xf>
    <xf numFmtId="1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4" fontId="21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66" fontId="21" fillId="0" borderId="0" xfId="0" applyNumberFormat="1" applyFont="1" applyAlignment="1">
      <alignment horizontal="center" vertical="center" wrapText="1"/>
    </xf>
    <xf numFmtId="9" fontId="18" fillId="0" borderId="0" xfId="5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9" fontId="32" fillId="0" borderId="0" xfId="5" applyFont="1" applyFill="1" applyBorder="1" applyAlignment="1">
      <alignment horizontal="center" vertical="center" wrapText="1"/>
    </xf>
    <xf numFmtId="9" fontId="32" fillId="0" borderId="0" xfId="5" applyFont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2" applyNumberFormat="1" applyFont="1" applyFill="1" applyBorder="1" applyAlignment="1" applyProtection="1">
      <alignment vertical="center" wrapText="1"/>
      <protection locked="0"/>
    </xf>
    <xf numFmtId="44" fontId="32" fillId="4" borderId="0" xfId="2" applyNumberFormat="1" applyFont="1" applyFill="1" applyBorder="1" applyAlignment="1">
      <alignment horizontal="center" vertical="center" wrapText="1"/>
    </xf>
    <xf numFmtId="49" fontId="33" fillId="5" borderId="0" xfId="0" applyNumberFormat="1" applyFont="1" applyFill="1" applyAlignment="1">
      <alignment horizontal="center" vertical="center" wrapText="1"/>
    </xf>
    <xf numFmtId="44" fontId="33" fillId="5" borderId="0" xfId="2" applyNumberFormat="1" applyFont="1" applyFill="1" applyAlignment="1">
      <alignment vertical="center" wrapText="1"/>
    </xf>
    <xf numFmtId="166" fontId="33" fillId="5" borderId="0" xfId="0" applyNumberFormat="1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9" fontId="33" fillId="5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2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5" applyFont="1" applyFill="1" applyAlignment="1">
      <alignment horizontal="center" vertical="center" wrapText="1"/>
    </xf>
    <xf numFmtId="166" fontId="33" fillId="6" borderId="0" xfId="0" applyNumberFormat="1" applyFont="1" applyFill="1" applyAlignment="1">
      <alignment horizontal="center" vertical="center" wrapText="1"/>
    </xf>
    <xf numFmtId="166" fontId="32" fillId="6" borderId="0" xfId="0" applyNumberFormat="1" applyFont="1" applyFill="1" applyBorder="1" applyAlignment="1">
      <alignment horizontal="center" vertical="center" wrapText="1"/>
    </xf>
    <xf numFmtId="168" fontId="18" fillId="6" borderId="0" xfId="1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18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168" fontId="0" fillId="6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67" fontId="13" fillId="0" borderId="0" xfId="2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8" fontId="13" fillId="6" borderId="0" xfId="1" applyNumberFormat="1" applyFont="1" applyFill="1" applyAlignment="1" applyProtection="1">
      <alignment horizontal="center" vertical="center" wrapText="1"/>
      <protection locked="0"/>
    </xf>
    <xf numFmtId="164" fontId="13" fillId="6" borderId="0" xfId="0" applyNumberFormat="1" applyFont="1" applyFill="1" applyAlignment="1" applyProtection="1">
      <alignment horizontal="center" vertical="center" wrapText="1"/>
      <protection locked="0"/>
    </xf>
    <xf numFmtId="9" fontId="13" fillId="0" borderId="0" xfId="5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13" fillId="6" borderId="0" xfId="1" applyNumberFormat="1" applyFont="1" applyFill="1" applyAlignment="1">
      <alignment horizontal="center" vertical="center" wrapText="1"/>
    </xf>
    <xf numFmtId="164" fontId="13" fillId="6" borderId="0" xfId="0" applyNumberFormat="1" applyFont="1" applyFill="1" applyAlignment="1">
      <alignment horizontal="center" vertical="center" wrapText="1"/>
    </xf>
    <xf numFmtId="167" fontId="13" fillId="0" borderId="0" xfId="2" applyNumberFormat="1" applyFont="1" applyFill="1" applyBorder="1" applyAlignment="1" applyProtection="1">
      <alignment vertical="center" wrapText="1"/>
      <protection locked="0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0" xfId="5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>
      <alignment horizontal="center" vertical="center" wrapText="1"/>
    </xf>
    <xf numFmtId="168" fontId="0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>
      <alignment horizontal="right" vertical="center" wrapText="1"/>
    </xf>
    <xf numFmtId="168" fontId="13" fillId="6" borderId="0" xfId="0" applyNumberFormat="1" applyFont="1" applyFill="1" applyAlignment="1">
      <alignment horizontal="center" vertical="center" wrapText="1"/>
    </xf>
    <xf numFmtId="169" fontId="32" fillId="0" borderId="0" xfId="2" applyNumberFormat="1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3" fillId="5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5" fillId="5" borderId="0" xfId="0" applyNumberFormat="1" applyFont="1" applyFill="1" applyAlignment="1">
      <alignment horizontal="left" vertical="center"/>
    </xf>
    <xf numFmtId="0" fontId="37" fillId="5" borderId="0" xfId="0" applyNumberFormat="1" applyFont="1" applyFill="1" applyAlignment="1">
      <alignment horizontal="left" vertical="center"/>
    </xf>
    <xf numFmtId="0" fontId="34" fillId="5" borderId="0" xfId="0" applyNumberFormat="1" applyFont="1" applyFill="1" applyAlignment="1">
      <alignment horizontal="left" vertical="center"/>
    </xf>
    <xf numFmtId="0" fontId="38" fillId="5" borderId="0" xfId="0" applyNumberFormat="1" applyFont="1" applyFill="1" applyAlignment="1">
      <alignment horizontal="left" vertical="center"/>
    </xf>
    <xf numFmtId="0" fontId="32" fillId="0" borderId="0" xfId="0" applyNumberFormat="1" applyFont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>
      <alignment vertical="center" wrapText="1"/>
    </xf>
    <xf numFmtId="0" fontId="33" fillId="5" borderId="0" xfId="0" applyNumberFormat="1" applyFont="1" applyFill="1" applyAlignment="1">
      <alignment horizontal="right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68" fontId="0" fillId="6" borderId="0" xfId="0" applyNumberFormat="1" applyFont="1" applyFill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168" fontId="0" fillId="6" borderId="0" xfId="5" applyNumberFormat="1" applyFont="1" applyFill="1" applyAlignment="1">
      <alignment horizontal="center" vertical="center" wrapText="1"/>
    </xf>
    <xf numFmtId="164" fontId="0" fillId="6" borderId="0" xfId="5" applyNumberFormat="1" applyFont="1" applyFill="1" applyAlignment="1">
      <alignment horizontal="center" vertical="center" wrapText="1"/>
    </xf>
    <xf numFmtId="168" fontId="13" fillId="6" borderId="0" xfId="5" applyNumberFormat="1" applyFont="1" applyFill="1" applyAlignment="1">
      <alignment horizontal="center" vertical="center" wrapText="1"/>
    </xf>
    <xf numFmtId="164" fontId="13" fillId="6" borderId="0" xfId="5" applyNumberFormat="1" applyFont="1" applyFill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9" fontId="13" fillId="0" borderId="0" xfId="5" applyFont="1" applyFill="1" applyBorder="1" applyAlignment="1">
      <alignment horizontal="center" vertical="center" wrapText="1"/>
    </xf>
    <xf numFmtId="14" fontId="13" fillId="0" borderId="0" xfId="5" applyNumberFormat="1" applyFont="1" applyFill="1" applyBorder="1" applyAlignment="1" applyProtection="1">
      <alignment horizontal="center" vertical="center" wrapText="1"/>
      <protection locked="0"/>
    </xf>
    <xf numFmtId="164" fontId="32" fillId="0" borderId="0" xfId="0" applyNumberFormat="1" applyFont="1" applyFill="1" applyBorder="1" applyAlignment="1">
      <alignment horizontal="center" vertical="center" wrapText="1"/>
    </xf>
    <xf numFmtId="164" fontId="33" fillId="5" borderId="0" xfId="0" applyNumberFormat="1" applyFont="1" applyFill="1" applyAlignment="1">
      <alignment horizontal="center" vertical="center" wrapText="1"/>
    </xf>
    <xf numFmtId="164" fontId="13" fillId="0" borderId="0" xfId="5" applyNumberFormat="1" applyFont="1" applyFill="1" applyBorder="1" applyAlignment="1" applyProtection="1">
      <alignment horizontal="center" vertical="center" wrapText="1"/>
      <protection locked="0"/>
    </xf>
    <xf numFmtId="169" fontId="33" fillId="5" borderId="0" xfId="2" applyNumberFormat="1" applyFont="1" applyFill="1" applyAlignment="1">
      <alignment horizontal="center" vertical="center" wrapText="1"/>
    </xf>
    <xf numFmtId="169" fontId="13" fillId="0" borderId="0" xfId="2" applyNumberFormat="1" applyFont="1" applyFill="1" applyAlignment="1">
      <alignment horizontal="center" vertical="center" wrapText="1"/>
    </xf>
    <xf numFmtId="169" fontId="0" fillId="0" borderId="0" xfId="2" applyNumberFormat="1" applyFont="1" applyFill="1" applyAlignment="1">
      <alignment horizontal="center" vertical="center" wrapText="1"/>
    </xf>
    <xf numFmtId="169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2" applyNumberFormat="1" applyFont="1" applyFill="1" applyBorder="1" applyAlignment="1">
      <alignment horizontal="center" vertical="center" wrapText="1"/>
    </xf>
    <xf numFmtId="169" fontId="13" fillId="0" borderId="0" xfId="2" applyNumberFormat="1" applyFont="1" applyFill="1" applyBorder="1" applyAlignment="1">
      <alignment horizontal="center" vertical="center" wrapText="1"/>
    </xf>
    <xf numFmtId="169" fontId="30" fillId="0" borderId="0" xfId="2" applyNumberFormat="1" applyFont="1" applyFill="1" applyBorder="1" applyAlignment="1" applyProtection="1">
      <alignment horizontal="center" vertical="center" wrapText="1"/>
      <protection locked="0"/>
    </xf>
    <xf numFmtId="169" fontId="21" fillId="0" borderId="0" xfId="2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3" fillId="39" borderId="0" xfId="0" applyNumberFormat="1" applyFont="1" applyFill="1" applyAlignment="1">
      <alignment horizontal="center" vertical="center" wrapText="1"/>
    </xf>
    <xf numFmtId="0" fontId="13" fillId="39" borderId="0" xfId="0" applyNumberFormat="1" applyFont="1" applyFill="1" applyAlignment="1" applyProtection="1">
      <alignment horizontal="center" vertical="center" wrapText="1"/>
      <protection locked="0"/>
    </xf>
    <xf numFmtId="164" fontId="13" fillId="39" borderId="0" xfId="0" applyNumberFormat="1" applyFont="1" applyFill="1" applyAlignment="1">
      <alignment horizontal="center" vertical="center" wrapText="1"/>
    </xf>
    <xf numFmtId="168" fontId="13" fillId="39" borderId="0" xfId="1" applyNumberFormat="1" applyFont="1" applyFill="1" applyAlignment="1">
      <alignment horizontal="center" vertical="center" wrapText="1"/>
    </xf>
    <xf numFmtId="168" fontId="13" fillId="39" borderId="0" xfId="0" applyNumberFormat="1" applyFont="1" applyFill="1" applyAlignment="1">
      <alignment horizontal="center" vertical="center" wrapText="1"/>
    </xf>
    <xf numFmtId="9" fontId="1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Fill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2" fontId="13" fillId="0" borderId="0" xfId="2" applyNumberFormat="1" applyFont="1" applyFill="1" applyAlignment="1">
      <alignment horizontal="center" vertical="center" wrapText="1"/>
    </xf>
  </cellXfs>
  <cellStyles count="202">
    <cellStyle name="20% - Accent1" xfId="25" builtinId="30" customBuiltin="1"/>
    <cellStyle name="20% - Accent1 10" xfId="188" xr:uid="{00000000-0005-0000-0000-000001000000}"/>
    <cellStyle name="20% - Accent1 2" xfId="60" xr:uid="{00000000-0005-0000-0000-000002000000}"/>
    <cellStyle name="20% - Accent1 3" xfId="76" xr:uid="{00000000-0005-0000-0000-000003000000}"/>
    <cellStyle name="20% - Accent1 4" xfId="92" xr:uid="{00000000-0005-0000-0000-000004000000}"/>
    <cellStyle name="20% - Accent1 5" xfId="108" xr:uid="{00000000-0005-0000-0000-000005000000}"/>
    <cellStyle name="20% - Accent1 6" xfId="124" xr:uid="{00000000-0005-0000-0000-000006000000}"/>
    <cellStyle name="20% - Accent1 7" xfId="140" xr:uid="{00000000-0005-0000-0000-000007000000}"/>
    <cellStyle name="20% - Accent1 8" xfId="156" xr:uid="{00000000-0005-0000-0000-000008000000}"/>
    <cellStyle name="20% - Accent1 9" xfId="172" xr:uid="{00000000-0005-0000-0000-000009000000}"/>
    <cellStyle name="20% - Accent2" xfId="29" builtinId="34" customBuiltin="1"/>
    <cellStyle name="20% - Accent2 10" xfId="190" xr:uid="{00000000-0005-0000-0000-00000B000000}"/>
    <cellStyle name="20% - Accent2 2" xfId="62" xr:uid="{00000000-0005-0000-0000-00000C000000}"/>
    <cellStyle name="20% - Accent2 3" xfId="78" xr:uid="{00000000-0005-0000-0000-00000D000000}"/>
    <cellStyle name="20% - Accent2 4" xfId="94" xr:uid="{00000000-0005-0000-0000-00000E000000}"/>
    <cellStyle name="20% - Accent2 5" xfId="110" xr:uid="{00000000-0005-0000-0000-00000F000000}"/>
    <cellStyle name="20% - Accent2 6" xfId="126" xr:uid="{00000000-0005-0000-0000-000010000000}"/>
    <cellStyle name="20% - Accent2 7" xfId="142" xr:uid="{00000000-0005-0000-0000-000011000000}"/>
    <cellStyle name="20% - Accent2 8" xfId="158" xr:uid="{00000000-0005-0000-0000-000012000000}"/>
    <cellStyle name="20% - Accent2 9" xfId="174" xr:uid="{00000000-0005-0000-0000-000013000000}"/>
    <cellStyle name="20% - Accent3" xfId="33" builtinId="38" customBuiltin="1"/>
    <cellStyle name="20% - Accent3 10" xfId="192" xr:uid="{00000000-0005-0000-0000-000015000000}"/>
    <cellStyle name="20% - Accent3 2" xfId="64" xr:uid="{00000000-0005-0000-0000-000016000000}"/>
    <cellStyle name="20% - Accent3 3" xfId="80" xr:uid="{00000000-0005-0000-0000-000017000000}"/>
    <cellStyle name="20% - Accent3 4" xfId="96" xr:uid="{00000000-0005-0000-0000-000018000000}"/>
    <cellStyle name="20% - Accent3 5" xfId="112" xr:uid="{00000000-0005-0000-0000-000019000000}"/>
    <cellStyle name="20% - Accent3 6" xfId="128" xr:uid="{00000000-0005-0000-0000-00001A000000}"/>
    <cellStyle name="20% - Accent3 7" xfId="144" xr:uid="{00000000-0005-0000-0000-00001B000000}"/>
    <cellStyle name="20% - Accent3 8" xfId="160" xr:uid="{00000000-0005-0000-0000-00001C000000}"/>
    <cellStyle name="20% - Accent3 9" xfId="176" xr:uid="{00000000-0005-0000-0000-00001D000000}"/>
    <cellStyle name="20% - Accent4" xfId="37" builtinId="42" customBuiltin="1"/>
    <cellStyle name="20% - Accent4 10" xfId="194" xr:uid="{00000000-0005-0000-0000-00001F000000}"/>
    <cellStyle name="20% - Accent4 2" xfId="66" xr:uid="{00000000-0005-0000-0000-000020000000}"/>
    <cellStyle name="20% - Accent4 3" xfId="82" xr:uid="{00000000-0005-0000-0000-000021000000}"/>
    <cellStyle name="20% - Accent4 4" xfId="98" xr:uid="{00000000-0005-0000-0000-000022000000}"/>
    <cellStyle name="20% - Accent4 5" xfId="114" xr:uid="{00000000-0005-0000-0000-000023000000}"/>
    <cellStyle name="20% - Accent4 6" xfId="130" xr:uid="{00000000-0005-0000-0000-000024000000}"/>
    <cellStyle name="20% - Accent4 7" xfId="146" xr:uid="{00000000-0005-0000-0000-000025000000}"/>
    <cellStyle name="20% - Accent4 8" xfId="162" xr:uid="{00000000-0005-0000-0000-000026000000}"/>
    <cellStyle name="20% - Accent4 9" xfId="178" xr:uid="{00000000-0005-0000-0000-000027000000}"/>
    <cellStyle name="20% - Accent5" xfId="41" builtinId="46" customBuiltin="1"/>
    <cellStyle name="20% - Accent5 10" xfId="196" xr:uid="{00000000-0005-0000-0000-000029000000}"/>
    <cellStyle name="20% - Accent5 2" xfId="68" xr:uid="{00000000-0005-0000-0000-00002A000000}"/>
    <cellStyle name="20% - Accent5 3" xfId="84" xr:uid="{00000000-0005-0000-0000-00002B000000}"/>
    <cellStyle name="20% - Accent5 4" xfId="100" xr:uid="{00000000-0005-0000-0000-00002C000000}"/>
    <cellStyle name="20% - Accent5 5" xfId="116" xr:uid="{00000000-0005-0000-0000-00002D000000}"/>
    <cellStyle name="20% - Accent5 6" xfId="132" xr:uid="{00000000-0005-0000-0000-00002E000000}"/>
    <cellStyle name="20% - Accent5 7" xfId="148" xr:uid="{00000000-0005-0000-0000-00002F000000}"/>
    <cellStyle name="20% - Accent5 8" xfId="164" xr:uid="{00000000-0005-0000-0000-000030000000}"/>
    <cellStyle name="20% - Accent5 9" xfId="180" xr:uid="{00000000-0005-0000-0000-000031000000}"/>
    <cellStyle name="20% - Accent6" xfId="45" builtinId="50" customBuiltin="1"/>
    <cellStyle name="20% - Accent6 10" xfId="198" xr:uid="{00000000-0005-0000-0000-000033000000}"/>
    <cellStyle name="20% - Accent6 2" xfId="70" xr:uid="{00000000-0005-0000-0000-000034000000}"/>
    <cellStyle name="20% - Accent6 3" xfId="86" xr:uid="{00000000-0005-0000-0000-000035000000}"/>
    <cellStyle name="20% - Accent6 4" xfId="102" xr:uid="{00000000-0005-0000-0000-000036000000}"/>
    <cellStyle name="20% - Accent6 5" xfId="118" xr:uid="{00000000-0005-0000-0000-000037000000}"/>
    <cellStyle name="20% - Accent6 6" xfId="134" xr:uid="{00000000-0005-0000-0000-000038000000}"/>
    <cellStyle name="20% - Accent6 7" xfId="150" xr:uid="{00000000-0005-0000-0000-000039000000}"/>
    <cellStyle name="20% - Accent6 8" xfId="166" xr:uid="{00000000-0005-0000-0000-00003A000000}"/>
    <cellStyle name="20% - Accent6 9" xfId="182" xr:uid="{00000000-0005-0000-0000-00003B000000}"/>
    <cellStyle name="40% - Accent1" xfId="26" builtinId="31" customBuiltin="1"/>
    <cellStyle name="40% - Accent1 10" xfId="189" xr:uid="{00000000-0005-0000-0000-00003D000000}"/>
    <cellStyle name="40% - Accent1 2" xfId="61" xr:uid="{00000000-0005-0000-0000-00003E000000}"/>
    <cellStyle name="40% - Accent1 3" xfId="77" xr:uid="{00000000-0005-0000-0000-00003F000000}"/>
    <cellStyle name="40% - Accent1 4" xfId="93" xr:uid="{00000000-0005-0000-0000-000040000000}"/>
    <cellStyle name="40% - Accent1 5" xfId="109" xr:uid="{00000000-0005-0000-0000-000041000000}"/>
    <cellStyle name="40% - Accent1 6" xfId="125" xr:uid="{00000000-0005-0000-0000-000042000000}"/>
    <cellStyle name="40% - Accent1 7" xfId="141" xr:uid="{00000000-0005-0000-0000-000043000000}"/>
    <cellStyle name="40% - Accent1 8" xfId="157" xr:uid="{00000000-0005-0000-0000-000044000000}"/>
    <cellStyle name="40% - Accent1 9" xfId="173" xr:uid="{00000000-0005-0000-0000-000045000000}"/>
    <cellStyle name="40% - Accent2" xfId="30" builtinId="35" customBuiltin="1"/>
    <cellStyle name="40% - Accent2 10" xfId="191" xr:uid="{00000000-0005-0000-0000-000047000000}"/>
    <cellStyle name="40% - Accent2 2" xfId="63" xr:uid="{00000000-0005-0000-0000-000048000000}"/>
    <cellStyle name="40% - Accent2 3" xfId="79" xr:uid="{00000000-0005-0000-0000-000049000000}"/>
    <cellStyle name="40% - Accent2 4" xfId="95" xr:uid="{00000000-0005-0000-0000-00004A000000}"/>
    <cellStyle name="40% - Accent2 5" xfId="111" xr:uid="{00000000-0005-0000-0000-00004B000000}"/>
    <cellStyle name="40% - Accent2 6" xfId="127" xr:uid="{00000000-0005-0000-0000-00004C000000}"/>
    <cellStyle name="40% - Accent2 7" xfId="143" xr:uid="{00000000-0005-0000-0000-00004D000000}"/>
    <cellStyle name="40% - Accent2 8" xfId="159" xr:uid="{00000000-0005-0000-0000-00004E000000}"/>
    <cellStyle name="40% - Accent2 9" xfId="175" xr:uid="{00000000-0005-0000-0000-00004F000000}"/>
    <cellStyle name="40% - Accent3" xfId="34" builtinId="39" customBuiltin="1"/>
    <cellStyle name="40% - Accent3 10" xfId="193" xr:uid="{00000000-0005-0000-0000-000051000000}"/>
    <cellStyle name="40% - Accent3 2" xfId="65" xr:uid="{00000000-0005-0000-0000-000052000000}"/>
    <cellStyle name="40% - Accent3 3" xfId="81" xr:uid="{00000000-0005-0000-0000-000053000000}"/>
    <cellStyle name="40% - Accent3 4" xfId="97" xr:uid="{00000000-0005-0000-0000-000054000000}"/>
    <cellStyle name="40% - Accent3 5" xfId="113" xr:uid="{00000000-0005-0000-0000-000055000000}"/>
    <cellStyle name="40% - Accent3 6" xfId="129" xr:uid="{00000000-0005-0000-0000-000056000000}"/>
    <cellStyle name="40% - Accent3 7" xfId="145" xr:uid="{00000000-0005-0000-0000-000057000000}"/>
    <cellStyle name="40% - Accent3 8" xfId="161" xr:uid="{00000000-0005-0000-0000-000058000000}"/>
    <cellStyle name="40% - Accent3 9" xfId="177" xr:uid="{00000000-0005-0000-0000-000059000000}"/>
    <cellStyle name="40% - Accent4" xfId="38" builtinId="43" customBuiltin="1"/>
    <cellStyle name="40% - Accent4 10" xfId="195" xr:uid="{00000000-0005-0000-0000-00005B000000}"/>
    <cellStyle name="40% - Accent4 2" xfId="67" xr:uid="{00000000-0005-0000-0000-00005C000000}"/>
    <cellStyle name="40% - Accent4 3" xfId="83" xr:uid="{00000000-0005-0000-0000-00005D000000}"/>
    <cellStyle name="40% - Accent4 4" xfId="99" xr:uid="{00000000-0005-0000-0000-00005E000000}"/>
    <cellStyle name="40% - Accent4 5" xfId="115" xr:uid="{00000000-0005-0000-0000-00005F000000}"/>
    <cellStyle name="40% - Accent4 6" xfId="131" xr:uid="{00000000-0005-0000-0000-000060000000}"/>
    <cellStyle name="40% - Accent4 7" xfId="147" xr:uid="{00000000-0005-0000-0000-000061000000}"/>
    <cellStyle name="40% - Accent4 8" xfId="163" xr:uid="{00000000-0005-0000-0000-000062000000}"/>
    <cellStyle name="40% - Accent4 9" xfId="179" xr:uid="{00000000-0005-0000-0000-000063000000}"/>
    <cellStyle name="40% - Accent5" xfId="42" builtinId="47" customBuiltin="1"/>
    <cellStyle name="40% - Accent5 10" xfId="197" xr:uid="{00000000-0005-0000-0000-000065000000}"/>
    <cellStyle name="40% - Accent5 2" xfId="69" xr:uid="{00000000-0005-0000-0000-000066000000}"/>
    <cellStyle name="40% - Accent5 3" xfId="85" xr:uid="{00000000-0005-0000-0000-000067000000}"/>
    <cellStyle name="40% - Accent5 4" xfId="101" xr:uid="{00000000-0005-0000-0000-000068000000}"/>
    <cellStyle name="40% - Accent5 5" xfId="117" xr:uid="{00000000-0005-0000-0000-000069000000}"/>
    <cellStyle name="40% - Accent5 6" xfId="133" xr:uid="{00000000-0005-0000-0000-00006A000000}"/>
    <cellStyle name="40% - Accent5 7" xfId="149" xr:uid="{00000000-0005-0000-0000-00006B000000}"/>
    <cellStyle name="40% - Accent5 8" xfId="165" xr:uid="{00000000-0005-0000-0000-00006C000000}"/>
    <cellStyle name="40% - Accent5 9" xfId="181" xr:uid="{00000000-0005-0000-0000-00006D000000}"/>
    <cellStyle name="40% - Accent6" xfId="46" builtinId="51" customBuiltin="1"/>
    <cellStyle name="40% - Accent6 10" xfId="199" xr:uid="{00000000-0005-0000-0000-00006F000000}"/>
    <cellStyle name="40% - Accent6 2" xfId="71" xr:uid="{00000000-0005-0000-0000-000070000000}"/>
    <cellStyle name="40% - Accent6 3" xfId="87" xr:uid="{00000000-0005-0000-0000-000071000000}"/>
    <cellStyle name="40% - Accent6 4" xfId="103" xr:uid="{00000000-0005-0000-0000-000072000000}"/>
    <cellStyle name="40% - Accent6 5" xfId="119" xr:uid="{00000000-0005-0000-0000-000073000000}"/>
    <cellStyle name="40% - Accent6 6" xfId="135" xr:uid="{00000000-0005-0000-0000-000074000000}"/>
    <cellStyle name="40% - Accent6 7" xfId="151" xr:uid="{00000000-0005-0000-0000-000075000000}"/>
    <cellStyle name="40% - Accent6 8" xfId="167" xr:uid="{00000000-0005-0000-0000-000076000000}"/>
    <cellStyle name="40% - Accent6 9" xfId="183" xr:uid="{00000000-0005-0000-0000-000077000000}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 xr:uid="{00000000-0005-0000-0000-000088000000}"/>
    <cellStyle name="Currency" xfId="2" builtinId="4"/>
    <cellStyle name="Currency 2" xfId="3" xr:uid="{00000000-0005-0000-0000-00008A000000}"/>
    <cellStyle name="Currency 2 2" xfId="53" xr:uid="{00000000-0005-0000-0000-00008B000000}"/>
    <cellStyle name="Currency 3" xfId="52" xr:uid="{00000000-0005-0000-0000-00008C000000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 xr:uid="{00000000-0005-0000-0000-000097000000}"/>
    <cellStyle name="Normal 11" xfId="122" xr:uid="{00000000-0005-0000-0000-000098000000}"/>
    <cellStyle name="Normal 12" xfId="138" xr:uid="{00000000-0005-0000-0000-000099000000}"/>
    <cellStyle name="Normal 13" xfId="154" xr:uid="{00000000-0005-0000-0000-00009A000000}"/>
    <cellStyle name="Normal 14" xfId="170" xr:uid="{00000000-0005-0000-0000-00009B000000}"/>
    <cellStyle name="Normal 15" xfId="186" xr:uid="{00000000-0005-0000-0000-00009C000000}"/>
    <cellStyle name="Normal 2" xfId="4" xr:uid="{00000000-0005-0000-0000-00009D000000}"/>
    <cellStyle name="Normal 2 2" xfId="54" xr:uid="{00000000-0005-0000-0000-00009E000000}"/>
    <cellStyle name="Normal 3" xfId="6" xr:uid="{00000000-0005-0000-0000-00009F000000}"/>
    <cellStyle name="Normal 3 10" xfId="184" xr:uid="{00000000-0005-0000-0000-0000A0000000}"/>
    <cellStyle name="Normal 3 11" xfId="200" xr:uid="{00000000-0005-0000-0000-0000A1000000}"/>
    <cellStyle name="Normal 3 2" xfId="56" xr:uid="{00000000-0005-0000-0000-0000A2000000}"/>
    <cellStyle name="Normal 3 3" xfId="72" xr:uid="{00000000-0005-0000-0000-0000A3000000}"/>
    <cellStyle name="Normal 3 4" xfId="88" xr:uid="{00000000-0005-0000-0000-0000A4000000}"/>
    <cellStyle name="Normal 3 5" xfId="104" xr:uid="{00000000-0005-0000-0000-0000A5000000}"/>
    <cellStyle name="Normal 3 6" xfId="120" xr:uid="{00000000-0005-0000-0000-0000A6000000}"/>
    <cellStyle name="Normal 3 7" xfId="136" xr:uid="{00000000-0005-0000-0000-0000A7000000}"/>
    <cellStyle name="Normal 3 8" xfId="152" xr:uid="{00000000-0005-0000-0000-0000A8000000}"/>
    <cellStyle name="Normal 3 9" xfId="168" xr:uid="{00000000-0005-0000-0000-0000A9000000}"/>
    <cellStyle name="Normal 4" xfId="7" xr:uid="{00000000-0005-0000-0000-0000AA000000}"/>
    <cellStyle name="Normal 4 10" xfId="185" xr:uid="{00000000-0005-0000-0000-0000AB000000}"/>
    <cellStyle name="Normal 4 11" xfId="201" xr:uid="{00000000-0005-0000-0000-0000AC000000}"/>
    <cellStyle name="Normal 4 2" xfId="57" xr:uid="{00000000-0005-0000-0000-0000AD000000}"/>
    <cellStyle name="Normal 4 3" xfId="73" xr:uid="{00000000-0005-0000-0000-0000AE000000}"/>
    <cellStyle name="Normal 4 4" xfId="89" xr:uid="{00000000-0005-0000-0000-0000AF000000}"/>
    <cellStyle name="Normal 4 5" xfId="105" xr:uid="{00000000-0005-0000-0000-0000B0000000}"/>
    <cellStyle name="Normal 4 6" xfId="121" xr:uid="{00000000-0005-0000-0000-0000B1000000}"/>
    <cellStyle name="Normal 4 7" xfId="137" xr:uid="{00000000-0005-0000-0000-0000B2000000}"/>
    <cellStyle name="Normal 4 8" xfId="153" xr:uid="{00000000-0005-0000-0000-0000B3000000}"/>
    <cellStyle name="Normal 4 9" xfId="169" xr:uid="{00000000-0005-0000-0000-0000B4000000}"/>
    <cellStyle name="Normal 5" xfId="50" xr:uid="{00000000-0005-0000-0000-0000B5000000}"/>
    <cellStyle name="Normal 6" xfId="48" xr:uid="{00000000-0005-0000-0000-0000B6000000}"/>
    <cellStyle name="Normal 7" xfId="58" xr:uid="{00000000-0005-0000-0000-0000B7000000}"/>
    <cellStyle name="Normal 8" xfId="74" xr:uid="{00000000-0005-0000-0000-0000B8000000}"/>
    <cellStyle name="Normal 9" xfId="90" xr:uid="{00000000-0005-0000-0000-0000B9000000}"/>
    <cellStyle name="Note 10" xfId="171" xr:uid="{00000000-0005-0000-0000-0000BA000000}"/>
    <cellStyle name="Note 11" xfId="187" xr:uid="{00000000-0005-0000-0000-0000BB000000}"/>
    <cellStyle name="Note 2" xfId="49" xr:uid="{00000000-0005-0000-0000-0000BC000000}"/>
    <cellStyle name="Note 3" xfId="59" xr:uid="{00000000-0005-0000-0000-0000BD000000}"/>
    <cellStyle name="Note 4" xfId="75" xr:uid="{00000000-0005-0000-0000-0000BE000000}"/>
    <cellStyle name="Note 5" xfId="91" xr:uid="{00000000-0005-0000-0000-0000BF000000}"/>
    <cellStyle name="Note 6" xfId="107" xr:uid="{00000000-0005-0000-0000-0000C0000000}"/>
    <cellStyle name="Note 7" xfId="123" xr:uid="{00000000-0005-0000-0000-0000C1000000}"/>
    <cellStyle name="Note 8" xfId="139" xr:uid="{00000000-0005-0000-0000-0000C2000000}"/>
    <cellStyle name="Note 9" xfId="155" xr:uid="{00000000-0005-0000-0000-0000C3000000}"/>
    <cellStyle name="Output" xfId="17" builtinId="21" customBuiltin="1"/>
    <cellStyle name="Percent" xfId="5" builtinId="5"/>
    <cellStyle name="Percent 2" xfId="55" xr:uid="{00000000-0005-0000-0000-0000C6000000}"/>
    <cellStyle name="Title" xfId="8" builtinId="15" customBuiltin="1"/>
    <cellStyle name="Total" xfId="23" builtinId="25" customBuiltin="1"/>
    <cellStyle name="Warning Text" xfId="21" builtinId="11" customBuiltin="1"/>
  </cellStyles>
  <dxfs count="6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man, James" refreshedDate="41317.56648854167" createdVersion="4" refreshedVersion="4" minRefreshableVersion="3" recordCount="1086" xr:uid="{00000000-000A-0000-FFFF-FFFF00000000}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6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R372" totalsRowShown="0" headerRowDxfId="59">
  <autoFilter ref="A3:AR372" xr:uid="{00000000-0009-0000-0100-000001000000}">
    <filterColumn colId="17">
      <filters>
        <filter val="2"/>
        <filter val="2 x 1yr"/>
      </filters>
    </filterColumn>
  </autoFilter>
  <sortState xmlns:xlrd2="http://schemas.microsoft.com/office/spreadsheetml/2017/richdata2" ref="A4:AR372">
    <sortCondition ref="N4:N372"/>
  </sortState>
  <tableColumns count="44">
    <tableColumn id="1" xr3:uid="{00000000-0010-0000-0000-000001000000}" name="Buyer" dataDxfId="58"/>
    <tableColumn id="24" xr3:uid="{00000000-0010-0000-0000-000018000000}" name="Team" dataDxfId="57"/>
    <tableColumn id="25" xr3:uid="{00000000-0010-0000-0000-000019000000}" name="Priority" dataDxfId="56"/>
    <tableColumn id="2" xr3:uid="{00000000-0010-0000-0000-000002000000}" name="Master Blanket Number" dataDxfId="55"/>
    <tableColumn id="3" xr3:uid="{00000000-0010-0000-0000-000003000000}" name="Agency" dataDxfId="54"/>
    <tableColumn id="4" xr3:uid="{00000000-0010-0000-0000-000004000000}" name="Contract No." dataDxfId="53"/>
    <tableColumn id="5" xr3:uid="{00000000-0010-0000-0000-000005000000}" name="Title" dataDxfId="52"/>
    <tableColumn id="6" xr3:uid="{00000000-0010-0000-0000-000006000000}" name="Vendor Name" dataDxfId="51"/>
    <tableColumn id="7" xr3:uid="{00000000-0010-0000-0000-000007000000}" name="Total Award Amount (A)" dataDxfId="50" dataCellStyle="Currency"/>
    <tableColumn id="15" xr3:uid="{00000000-0010-0000-0000-00000F000000}" name="Amount Spent to Date (B)*" dataDxfId="49" dataCellStyle="Currency">
      <calculatedColumnFormula>-K2325/0.0833333333333333</calculatedColumnFormula>
    </tableColumn>
    <tableColumn id="16" xr3:uid="{00000000-0010-0000-0000-000010000000}" name="Amount Left (A-B)*" dataDxfId="48" dataCellStyle="Currency"/>
    <tableColumn id="8" xr3:uid="{00000000-0010-0000-0000-000008000000}" name="Latest BOE Approval Date" dataDxfId="47"/>
    <tableColumn id="9" xr3:uid="{00000000-0010-0000-0000-000009000000}" name="Current Start Date" dataDxfId="46"/>
    <tableColumn id="10" xr3:uid="{00000000-0010-0000-0000-00000A000000}" name="Current Expiration _x000a_Date" dataDxfId="45"/>
    <tableColumn id="17" xr3:uid="{00000000-0010-0000-0000-000011000000}" name="Year" dataDxfId="44" dataCellStyle="Comma">
      <calculatedColumnFormula>YEAR(N4)</calculatedColumnFormula>
    </tableColumn>
    <tableColumn id="18" xr3:uid="{00000000-0010-0000-0000-000012000000}" name="Month" dataDxfId="43">
      <calculatedColumnFormula>MONTH(N4)</calculatedColumnFormula>
    </tableColumn>
    <tableColumn id="19" xr3:uid="{00000000-0010-0000-0000-000013000000}" name="Year-Mo" dataDxfId="42">
      <calculatedColumnFormula>IF(P4&gt;9,CONCATENATE(O4,P4),CONCATENATE(O4,"0",P4))</calculatedColumnFormula>
    </tableColumn>
    <tableColumn id="11" xr3:uid="{00000000-0010-0000-0000-00000B000000}" name="Renew Options Remaining" dataDxfId="41"/>
    <tableColumn id="12" xr3:uid="{00000000-0010-0000-0000-00000C000000}" name="MBE Goal" dataDxfId="40" dataCellStyle="Percent"/>
    <tableColumn id="13" xr3:uid="{00000000-0010-0000-0000-00000D000000}" name="WBE Goal" dataDxfId="39" dataCellStyle="Percent"/>
    <tableColumn id="14" xr3:uid="{00000000-0010-0000-0000-00000E000000}" name="Notes / Status" dataDxfId="38"/>
    <tableColumn id="20" xr3:uid="{00000000-0010-0000-0000-000014000000}" name="Requires Additional Quotes to make Release POs?" dataDxfId="37"/>
    <tableColumn id="21" xr3:uid="{00000000-0010-0000-0000-000015000000}" name="Has 1st, 2nd, etc. Call Awarded Vendors?" dataDxfId="36"/>
    <tableColumn id="22" xr3:uid="{00000000-0010-0000-0000-000016000000}" name="Has &quot;Blanket within a Blanket&quot; Authority?" dataDxfId="35"/>
    <tableColumn id="23" xr3:uid="{00000000-0010-0000-0000-000017000000}" name="Special Compliance?" dataDxfId="34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xr3:uid="{00000000-0010-0000-0000-00001A000000}" name="Column1" dataDxfId="33"/>
    <tableColumn id="27" xr3:uid="{00000000-0010-0000-0000-00001B000000}" name="Column2" dataDxfId="32"/>
    <tableColumn id="28" xr3:uid="{00000000-0010-0000-0000-00001C000000}" name="Column3" dataDxfId="31"/>
    <tableColumn id="29" xr3:uid="{00000000-0010-0000-0000-00001D000000}" name="Column4" dataDxfId="30"/>
    <tableColumn id="30" xr3:uid="{00000000-0010-0000-0000-00001E000000}" name="Column5" dataDxfId="29"/>
    <tableColumn id="31" xr3:uid="{00000000-0010-0000-0000-00001F000000}" name="Column6" dataDxfId="28"/>
    <tableColumn id="32" xr3:uid="{00000000-0010-0000-0000-000020000000}" name="Column7" dataDxfId="27"/>
    <tableColumn id="33" xr3:uid="{00000000-0010-0000-0000-000021000000}" name="Column8" dataDxfId="26"/>
    <tableColumn id="34" xr3:uid="{00000000-0010-0000-0000-000022000000}" name="Column9" dataDxfId="25"/>
    <tableColumn id="35" xr3:uid="{00000000-0010-0000-0000-000023000000}" name="Column10" dataDxfId="24"/>
    <tableColumn id="36" xr3:uid="{00000000-0010-0000-0000-000024000000}" name="Column11" dataDxfId="23"/>
    <tableColumn id="37" xr3:uid="{00000000-0010-0000-0000-000025000000}" name="Column12" dataDxfId="22"/>
    <tableColumn id="38" xr3:uid="{00000000-0010-0000-0000-000026000000}" name="Column13" dataDxfId="21"/>
    <tableColumn id="39" xr3:uid="{00000000-0010-0000-0000-000027000000}" name="Column14" dataDxfId="20"/>
    <tableColumn id="40" xr3:uid="{00000000-0010-0000-0000-000028000000}" name="Column15" dataDxfId="19"/>
    <tableColumn id="41" xr3:uid="{00000000-0010-0000-0000-000029000000}" name="Column16" dataDxfId="18"/>
    <tableColumn id="42" xr3:uid="{00000000-0010-0000-0000-00002A000000}" name="Column17" dataDxfId="17"/>
    <tableColumn id="43" xr3:uid="{00000000-0010-0000-0000-00002B000000}" name="Column18" dataDxfId="16"/>
    <tableColumn id="44" xr3:uid="{00000000-0010-0000-0000-00002C000000}" name="Column19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304" t="s">
        <v>188</v>
      </c>
      <c r="B3" s="304" t="s">
        <v>177</v>
      </c>
    </row>
    <row r="4" spans="1:60" x14ac:dyDescent="0.2">
      <c r="A4" s="304" t="s">
        <v>176</v>
      </c>
      <c r="B4" t="s">
        <v>106</v>
      </c>
      <c r="C4" t="s">
        <v>107</v>
      </c>
      <c r="D4" t="s">
        <v>108</v>
      </c>
      <c r="E4" t="s">
        <v>109</v>
      </c>
      <c r="F4" t="s">
        <v>110</v>
      </c>
      <c r="G4" t="s">
        <v>111</v>
      </c>
      <c r="H4" t="s">
        <v>112</v>
      </c>
      <c r="I4" t="s">
        <v>113</v>
      </c>
      <c r="J4" t="s">
        <v>114</v>
      </c>
      <c r="K4" t="s">
        <v>115</v>
      </c>
      <c r="L4" t="s">
        <v>116</v>
      </c>
      <c r="M4" t="s">
        <v>117</v>
      </c>
      <c r="N4" t="s">
        <v>118</v>
      </c>
      <c r="O4" t="s">
        <v>119</v>
      </c>
      <c r="P4" t="s">
        <v>120</v>
      </c>
      <c r="Q4" t="s">
        <v>121</v>
      </c>
      <c r="R4" t="s">
        <v>122</v>
      </c>
      <c r="S4" t="s">
        <v>123</v>
      </c>
      <c r="T4" t="s">
        <v>124</v>
      </c>
      <c r="U4" t="s">
        <v>125</v>
      </c>
      <c r="V4" t="s">
        <v>126</v>
      </c>
      <c r="W4" t="s">
        <v>127</v>
      </c>
      <c r="X4" t="s">
        <v>128</v>
      </c>
      <c r="Y4" t="s">
        <v>129</v>
      </c>
      <c r="Z4" t="s">
        <v>130</v>
      </c>
      <c r="AA4" t="s">
        <v>131</v>
      </c>
      <c r="AB4" t="s">
        <v>132</v>
      </c>
      <c r="AC4" t="s">
        <v>133</v>
      </c>
      <c r="AD4" t="s">
        <v>134</v>
      </c>
      <c r="AE4" t="s">
        <v>135</v>
      </c>
      <c r="AF4" t="s">
        <v>136</v>
      </c>
      <c r="AG4" t="s">
        <v>137</v>
      </c>
      <c r="AH4" t="s">
        <v>138</v>
      </c>
      <c r="AI4" t="s">
        <v>139</v>
      </c>
      <c r="AJ4" t="s">
        <v>140</v>
      </c>
      <c r="AK4" t="s">
        <v>141</v>
      </c>
      <c r="AL4" t="s">
        <v>142</v>
      </c>
      <c r="AM4" t="s">
        <v>143</v>
      </c>
      <c r="AN4" t="s">
        <v>144</v>
      </c>
      <c r="AO4" t="s">
        <v>145</v>
      </c>
      <c r="AP4" t="s">
        <v>146</v>
      </c>
      <c r="AQ4" t="s">
        <v>147</v>
      </c>
      <c r="AR4" t="s">
        <v>175</v>
      </c>
      <c r="AS4" t="s">
        <v>148</v>
      </c>
      <c r="AT4" t="s">
        <v>149</v>
      </c>
      <c r="AU4" t="s">
        <v>150</v>
      </c>
      <c r="AV4" t="s">
        <v>151</v>
      </c>
      <c r="AW4" t="s">
        <v>152</v>
      </c>
      <c r="AX4" t="s">
        <v>153</v>
      </c>
      <c r="AY4" t="s">
        <v>154</v>
      </c>
      <c r="AZ4" t="s">
        <v>155</v>
      </c>
      <c r="BA4" t="s">
        <v>156</v>
      </c>
      <c r="BB4" t="s">
        <v>157</v>
      </c>
      <c r="BC4" t="s">
        <v>158</v>
      </c>
      <c r="BD4" t="s">
        <v>159</v>
      </c>
      <c r="BE4" t="s">
        <v>160</v>
      </c>
      <c r="BF4" t="s">
        <v>161</v>
      </c>
      <c r="BG4" t="s">
        <v>181</v>
      </c>
      <c r="BH4" t="s">
        <v>105</v>
      </c>
    </row>
    <row r="5" spans="1:60" x14ac:dyDescent="0.2">
      <c r="A5" s="305">
        <v>0</v>
      </c>
      <c r="B5" s="313"/>
      <c r="C5" s="313">
        <v>2</v>
      </c>
      <c r="D5" s="313">
        <v>3</v>
      </c>
      <c r="E5" s="313">
        <v>2</v>
      </c>
      <c r="F5" s="313">
        <v>3</v>
      </c>
      <c r="G5" s="313">
        <v>1</v>
      </c>
      <c r="H5" s="313">
        <v>1</v>
      </c>
      <c r="I5" s="313">
        <v>4</v>
      </c>
      <c r="J5" s="313">
        <v>6</v>
      </c>
      <c r="K5" s="313">
        <v>10</v>
      </c>
      <c r="L5" s="313">
        <v>6</v>
      </c>
      <c r="M5" s="313">
        <v>20</v>
      </c>
      <c r="N5" s="313">
        <v>25</v>
      </c>
      <c r="O5" s="313">
        <v>12</v>
      </c>
      <c r="P5" s="313">
        <v>43</v>
      </c>
      <c r="Q5" s="313">
        <v>13</v>
      </c>
      <c r="R5" s="313">
        <v>18</v>
      </c>
      <c r="S5" s="313">
        <v>36</v>
      </c>
      <c r="T5" s="313">
        <v>20</v>
      </c>
      <c r="U5" s="313">
        <v>23</v>
      </c>
      <c r="V5" s="313">
        <v>35</v>
      </c>
      <c r="W5" s="313">
        <v>17</v>
      </c>
      <c r="X5" s="313">
        <v>16</v>
      </c>
      <c r="Y5" s="313">
        <v>11</v>
      </c>
      <c r="Z5" s="313">
        <v>3</v>
      </c>
      <c r="AA5" s="313">
        <v>6</v>
      </c>
      <c r="AB5" s="313">
        <v>6</v>
      </c>
      <c r="AC5" s="313">
        <v>3</v>
      </c>
      <c r="AD5" s="313"/>
      <c r="AE5" s="313">
        <v>4</v>
      </c>
      <c r="AF5" s="313">
        <v>10</v>
      </c>
      <c r="AG5" s="313">
        <v>3</v>
      </c>
      <c r="AH5" s="313">
        <v>2</v>
      </c>
      <c r="AI5" s="313">
        <v>1</v>
      </c>
      <c r="AJ5" s="313">
        <v>1</v>
      </c>
      <c r="AK5" s="313">
        <v>2</v>
      </c>
      <c r="AL5" s="313">
        <v>1</v>
      </c>
      <c r="AM5" s="313">
        <v>1</v>
      </c>
      <c r="AN5" s="313">
        <v>4</v>
      </c>
      <c r="AO5" s="313"/>
      <c r="AP5" s="313">
        <v>1</v>
      </c>
      <c r="AQ5" s="313"/>
      <c r="AR5" s="313">
        <v>1</v>
      </c>
      <c r="AS5" s="313">
        <v>1</v>
      </c>
      <c r="AT5" s="313">
        <v>2</v>
      </c>
      <c r="AU5" s="313">
        <v>3</v>
      </c>
      <c r="AV5" s="313">
        <v>2</v>
      </c>
      <c r="AW5" s="313">
        <v>2</v>
      </c>
      <c r="AX5" s="313"/>
      <c r="AY5" s="313">
        <v>1</v>
      </c>
      <c r="AZ5" s="313"/>
      <c r="BA5" s="313"/>
      <c r="BB5" s="313"/>
      <c r="BC5" s="313">
        <v>3</v>
      </c>
      <c r="BD5" s="313">
        <v>1</v>
      </c>
      <c r="BE5" s="313">
        <v>1</v>
      </c>
      <c r="BF5" s="313"/>
      <c r="BG5" s="313">
        <v>2</v>
      </c>
      <c r="BH5" s="313">
        <v>394</v>
      </c>
    </row>
    <row r="6" spans="1:60" x14ac:dyDescent="0.2">
      <c r="A6" s="305" t="s">
        <v>92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>
        <v>1</v>
      </c>
      <c r="Q6" s="313"/>
      <c r="R6" s="313"/>
      <c r="S6" s="313"/>
      <c r="T6" s="313"/>
      <c r="U6" s="313"/>
      <c r="V6" s="313"/>
      <c r="W6" s="313"/>
      <c r="X6" s="313"/>
      <c r="Y6" s="313">
        <v>1</v>
      </c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>
        <v>2</v>
      </c>
    </row>
    <row r="7" spans="1:60" x14ac:dyDescent="0.2">
      <c r="A7" s="305" t="s">
        <v>164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>
        <v>1</v>
      </c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>
        <v>1</v>
      </c>
    </row>
    <row r="8" spans="1:60" x14ac:dyDescent="0.2">
      <c r="A8" s="305" t="s">
        <v>49</v>
      </c>
      <c r="B8" s="313"/>
      <c r="C8" s="313"/>
      <c r="D8" s="313"/>
      <c r="E8" s="313"/>
      <c r="F8" s="313"/>
      <c r="G8" s="313"/>
      <c r="H8" s="313"/>
      <c r="I8" s="313"/>
      <c r="J8" s="313"/>
      <c r="K8" s="313">
        <v>1</v>
      </c>
      <c r="L8" s="313">
        <v>8</v>
      </c>
      <c r="M8" s="313">
        <v>12</v>
      </c>
      <c r="N8" s="313">
        <v>11</v>
      </c>
      <c r="O8" s="313">
        <v>7</v>
      </c>
      <c r="P8" s="313">
        <v>22</v>
      </c>
      <c r="Q8" s="313">
        <v>16</v>
      </c>
      <c r="R8" s="313">
        <v>13</v>
      </c>
      <c r="S8" s="313">
        <v>11</v>
      </c>
      <c r="T8" s="313">
        <v>9</v>
      </c>
      <c r="U8" s="313">
        <v>15</v>
      </c>
      <c r="V8" s="313">
        <v>17</v>
      </c>
      <c r="W8" s="313">
        <v>11</v>
      </c>
      <c r="X8" s="313">
        <v>2</v>
      </c>
      <c r="Y8" s="313">
        <v>2</v>
      </c>
      <c r="Z8" s="313"/>
      <c r="AA8" s="313"/>
      <c r="AB8" s="313"/>
      <c r="AC8" s="313">
        <v>1</v>
      </c>
      <c r="AD8" s="313"/>
      <c r="AE8" s="313"/>
      <c r="AF8" s="313"/>
      <c r="AG8" s="313"/>
      <c r="AH8" s="313"/>
      <c r="AI8" s="313"/>
      <c r="AJ8" s="313">
        <v>1</v>
      </c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>
        <v>159</v>
      </c>
    </row>
    <row r="9" spans="1:60" x14ac:dyDescent="0.2">
      <c r="A9" s="305" t="s">
        <v>84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>
        <v>1</v>
      </c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>
        <v>1</v>
      </c>
    </row>
    <row r="10" spans="1:60" x14ac:dyDescent="0.2">
      <c r="A10" s="305" t="s">
        <v>77</v>
      </c>
      <c r="B10" s="313"/>
      <c r="C10" s="313"/>
      <c r="D10" s="313"/>
      <c r="E10" s="313"/>
      <c r="F10" s="313"/>
      <c r="G10" s="313"/>
      <c r="H10" s="313"/>
      <c r="I10" s="313"/>
      <c r="J10" s="313">
        <v>1</v>
      </c>
      <c r="K10" s="313"/>
      <c r="L10" s="313"/>
      <c r="M10" s="313"/>
      <c r="N10" s="313"/>
      <c r="O10" s="313"/>
      <c r="P10" s="313">
        <v>2</v>
      </c>
      <c r="Q10" s="313"/>
      <c r="R10" s="313"/>
      <c r="S10" s="313"/>
      <c r="T10" s="313"/>
      <c r="U10" s="313"/>
      <c r="V10" s="313"/>
      <c r="W10" s="313">
        <v>1</v>
      </c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>
        <v>4</v>
      </c>
    </row>
    <row r="11" spans="1:60" x14ac:dyDescent="0.2">
      <c r="A11" s="305" t="s">
        <v>26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>
        <v>1</v>
      </c>
      <c r="M11" s="313"/>
      <c r="N11" s="313">
        <v>1</v>
      </c>
      <c r="O11" s="313"/>
      <c r="P11" s="313">
        <v>1</v>
      </c>
      <c r="Q11" s="313"/>
      <c r="R11" s="313"/>
      <c r="S11" s="313"/>
      <c r="T11" s="313"/>
      <c r="U11" s="313">
        <v>3</v>
      </c>
      <c r="V11" s="313">
        <v>4</v>
      </c>
      <c r="W11" s="313">
        <v>1</v>
      </c>
      <c r="X11" s="313">
        <v>2</v>
      </c>
      <c r="Y11" s="313">
        <v>1</v>
      </c>
      <c r="Z11" s="313"/>
      <c r="AA11" s="313"/>
      <c r="AB11" s="313">
        <v>1</v>
      </c>
      <c r="AC11" s="313">
        <v>5</v>
      </c>
      <c r="AD11" s="313">
        <v>2</v>
      </c>
      <c r="AE11" s="313">
        <v>1</v>
      </c>
      <c r="AF11" s="313">
        <v>1</v>
      </c>
      <c r="AG11" s="313">
        <v>2</v>
      </c>
      <c r="AH11" s="313"/>
      <c r="AI11" s="313">
        <v>5</v>
      </c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>
        <v>1</v>
      </c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>
        <v>32</v>
      </c>
    </row>
    <row r="12" spans="1:60" x14ac:dyDescent="0.2">
      <c r="A12" s="305" t="s">
        <v>42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>
        <v>9</v>
      </c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>
        <v>9</v>
      </c>
    </row>
    <row r="13" spans="1:60" x14ac:dyDescent="0.2">
      <c r="A13" s="305" t="s">
        <v>44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>
        <v>1</v>
      </c>
      <c r="AG13" s="313"/>
      <c r="AH13" s="313"/>
      <c r="AI13" s="313"/>
      <c r="AJ13" s="313">
        <v>1</v>
      </c>
      <c r="AK13" s="313">
        <v>1</v>
      </c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>
        <v>1</v>
      </c>
      <c r="BA13" s="313"/>
      <c r="BB13" s="313"/>
      <c r="BC13" s="313"/>
      <c r="BD13" s="313"/>
      <c r="BE13" s="313"/>
      <c r="BF13" s="313"/>
      <c r="BG13" s="313"/>
      <c r="BH13" s="313">
        <v>4</v>
      </c>
    </row>
    <row r="14" spans="1:60" x14ac:dyDescent="0.2">
      <c r="A14" s="305" t="s">
        <v>30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>
        <v>1</v>
      </c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>
        <v>1</v>
      </c>
      <c r="AI14" s="313"/>
      <c r="AJ14" s="313"/>
      <c r="AK14" s="313"/>
      <c r="AL14" s="313">
        <v>1</v>
      </c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>
        <v>1</v>
      </c>
      <c r="BA14" s="313"/>
      <c r="BB14" s="313"/>
      <c r="BC14" s="313"/>
      <c r="BD14" s="313"/>
      <c r="BE14" s="313"/>
      <c r="BF14" s="313"/>
      <c r="BG14" s="313"/>
      <c r="BH14" s="313">
        <v>4</v>
      </c>
    </row>
    <row r="15" spans="1:60" x14ac:dyDescent="0.2">
      <c r="A15" s="305" t="s">
        <v>186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>
        <v>1</v>
      </c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>
        <v>1</v>
      </c>
    </row>
    <row r="16" spans="1:60" x14ac:dyDescent="0.2">
      <c r="A16" s="305" t="s">
        <v>178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>
        <v>1</v>
      </c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>
        <v>1</v>
      </c>
    </row>
    <row r="17" spans="1:60" x14ac:dyDescent="0.2">
      <c r="A17" s="305" t="s">
        <v>36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>
        <v>3</v>
      </c>
      <c r="O17" s="313"/>
      <c r="P17" s="313"/>
      <c r="Q17" s="313"/>
      <c r="R17" s="313"/>
      <c r="S17" s="313"/>
      <c r="T17" s="313"/>
      <c r="U17" s="313"/>
      <c r="V17" s="313">
        <v>1</v>
      </c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>
        <v>4</v>
      </c>
    </row>
    <row r="18" spans="1:60" x14ac:dyDescent="0.2">
      <c r="A18" s="305" t="s">
        <v>82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>
        <v>1</v>
      </c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>
        <v>1</v>
      </c>
    </row>
    <row r="19" spans="1:60" x14ac:dyDescent="0.2">
      <c r="A19" s="305" t="s">
        <v>20</v>
      </c>
      <c r="B19" s="313">
        <v>4</v>
      </c>
      <c r="C19" s="313"/>
      <c r="D19" s="313"/>
      <c r="E19" s="313"/>
      <c r="F19" s="313"/>
      <c r="G19" s="313"/>
      <c r="H19" s="313"/>
      <c r="I19" s="313">
        <v>3</v>
      </c>
      <c r="J19" s="313"/>
      <c r="K19" s="313">
        <v>2</v>
      </c>
      <c r="L19" s="313">
        <v>1</v>
      </c>
      <c r="M19" s="313">
        <v>4</v>
      </c>
      <c r="N19" s="313">
        <v>4</v>
      </c>
      <c r="O19" s="313">
        <v>9</v>
      </c>
      <c r="P19" s="313">
        <v>8</v>
      </c>
      <c r="Q19" s="313">
        <v>11</v>
      </c>
      <c r="R19" s="313">
        <v>29</v>
      </c>
      <c r="S19" s="313">
        <v>16</v>
      </c>
      <c r="T19" s="313">
        <v>10</v>
      </c>
      <c r="U19" s="313">
        <v>14</v>
      </c>
      <c r="V19" s="313">
        <v>14</v>
      </c>
      <c r="W19" s="313">
        <v>12</v>
      </c>
      <c r="X19" s="313">
        <v>4</v>
      </c>
      <c r="Y19" s="313"/>
      <c r="Z19" s="313">
        <v>2</v>
      </c>
      <c r="AA19" s="313">
        <v>1</v>
      </c>
      <c r="AB19" s="313">
        <v>5</v>
      </c>
      <c r="AC19" s="313">
        <v>1</v>
      </c>
      <c r="AD19" s="313">
        <v>5</v>
      </c>
      <c r="AE19" s="313">
        <v>6</v>
      </c>
      <c r="AF19" s="313">
        <v>12</v>
      </c>
      <c r="AG19" s="313">
        <v>2</v>
      </c>
      <c r="AH19" s="313">
        <v>11</v>
      </c>
      <c r="AI19" s="313"/>
      <c r="AJ19" s="313">
        <v>4</v>
      </c>
      <c r="AK19" s="313">
        <v>5</v>
      </c>
      <c r="AL19" s="313">
        <v>21</v>
      </c>
      <c r="AM19" s="313">
        <v>3</v>
      </c>
      <c r="AN19" s="313">
        <v>7</v>
      </c>
      <c r="AO19" s="313">
        <v>4</v>
      </c>
      <c r="AP19" s="313">
        <v>11</v>
      </c>
      <c r="AQ19" s="313">
        <v>1</v>
      </c>
      <c r="AR19" s="313">
        <v>4</v>
      </c>
      <c r="AS19" s="313">
        <v>4</v>
      </c>
      <c r="AT19" s="313">
        <v>8</v>
      </c>
      <c r="AU19" s="313">
        <v>8</v>
      </c>
      <c r="AV19" s="313"/>
      <c r="AW19" s="313"/>
      <c r="AX19" s="313"/>
      <c r="AY19" s="313"/>
      <c r="AZ19" s="313"/>
      <c r="BA19" s="313">
        <v>1</v>
      </c>
      <c r="BB19" s="313"/>
      <c r="BC19" s="313"/>
      <c r="BD19" s="313"/>
      <c r="BE19" s="313"/>
      <c r="BF19" s="313"/>
      <c r="BG19" s="313"/>
      <c r="BH19" s="313">
        <v>271</v>
      </c>
    </row>
    <row r="20" spans="1:60" x14ac:dyDescent="0.2">
      <c r="A20" s="305" t="s">
        <v>34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>
        <v>1</v>
      </c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>
        <v>1</v>
      </c>
    </row>
    <row r="21" spans="1:60" x14ac:dyDescent="0.2">
      <c r="A21" s="305" t="s">
        <v>162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>
        <v>1</v>
      </c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>
        <v>1</v>
      </c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>
        <v>1</v>
      </c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>
        <v>3</v>
      </c>
    </row>
    <row r="22" spans="1:60" x14ac:dyDescent="0.2">
      <c r="A22" s="305" t="s">
        <v>29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>
        <v>1</v>
      </c>
      <c r="L22" s="313"/>
      <c r="M22" s="313"/>
      <c r="N22" s="313"/>
      <c r="O22" s="313">
        <v>2</v>
      </c>
      <c r="P22" s="313">
        <v>1</v>
      </c>
      <c r="Q22" s="313">
        <v>1</v>
      </c>
      <c r="R22" s="313"/>
      <c r="S22" s="313"/>
      <c r="T22" s="313">
        <v>13</v>
      </c>
      <c r="U22" s="313">
        <v>1</v>
      </c>
      <c r="V22" s="313"/>
      <c r="W22" s="313"/>
      <c r="X22" s="313"/>
      <c r="Y22" s="313">
        <v>1</v>
      </c>
      <c r="Z22" s="313"/>
      <c r="AA22" s="313">
        <v>1</v>
      </c>
      <c r="AB22" s="313">
        <v>1</v>
      </c>
      <c r="AC22" s="313"/>
      <c r="AD22" s="313"/>
      <c r="AE22" s="313"/>
      <c r="AF22" s="313">
        <v>1</v>
      </c>
      <c r="AG22" s="313"/>
      <c r="AH22" s="313"/>
      <c r="AI22" s="313">
        <v>2</v>
      </c>
      <c r="AJ22" s="313">
        <v>1</v>
      </c>
      <c r="AK22" s="313"/>
      <c r="AL22" s="313"/>
      <c r="AM22" s="313"/>
      <c r="AN22" s="313"/>
      <c r="AO22" s="313"/>
      <c r="AP22" s="313">
        <v>1</v>
      </c>
      <c r="AQ22" s="313"/>
      <c r="AR22" s="313"/>
      <c r="AS22" s="313">
        <v>1</v>
      </c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>
        <v>28</v>
      </c>
    </row>
    <row r="23" spans="1:60" x14ac:dyDescent="0.2">
      <c r="A23" s="305" t="s">
        <v>75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>
        <v>1</v>
      </c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>
        <v>1</v>
      </c>
    </row>
    <row r="24" spans="1:60" x14ac:dyDescent="0.2">
      <c r="A24" s="305" t="s">
        <v>78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>
        <v>4</v>
      </c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>
        <v>1</v>
      </c>
      <c r="BG24" s="313"/>
      <c r="BH24" s="313">
        <v>5</v>
      </c>
    </row>
    <row r="25" spans="1:60" x14ac:dyDescent="0.2">
      <c r="A25" s="305" t="s">
        <v>38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>
        <v>1</v>
      </c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>
        <v>1</v>
      </c>
    </row>
    <row r="26" spans="1:60" x14ac:dyDescent="0.2">
      <c r="A26" s="305" t="s">
        <v>51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>
        <v>1</v>
      </c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>
        <v>1</v>
      </c>
    </row>
    <row r="27" spans="1:60" x14ac:dyDescent="0.2">
      <c r="A27" s="305" t="s">
        <v>25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>
        <v>10</v>
      </c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>
        <v>10</v>
      </c>
    </row>
    <row r="28" spans="1:60" x14ac:dyDescent="0.2">
      <c r="A28" s="305" t="s">
        <v>54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>
        <v>1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>
        <v>1</v>
      </c>
    </row>
    <row r="29" spans="1:60" x14ac:dyDescent="0.2">
      <c r="A29" s="305" t="s">
        <v>19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>
        <v>1</v>
      </c>
      <c r="L29" s="313">
        <v>3</v>
      </c>
      <c r="M29" s="313">
        <v>10</v>
      </c>
      <c r="N29" s="313">
        <v>4</v>
      </c>
      <c r="O29" s="313">
        <v>2</v>
      </c>
      <c r="P29" s="313">
        <v>13</v>
      </c>
      <c r="Q29" s="313">
        <v>6</v>
      </c>
      <c r="R29" s="313">
        <v>8</v>
      </c>
      <c r="S29" s="313">
        <v>4</v>
      </c>
      <c r="T29" s="313">
        <v>8</v>
      </c>
      <c r="U29" s="313">
        <v>5</v>
      </c>
      <c r="V29" s="313">
        <v>10</v>
      </c>
      <c r="W29" s="313">
        <v>6</v>
      </c>
      <c r="X29" s="313">
        <v>1</v>
      </c>
      <c r="Y29" s="313">
        <v>1</v>
      </c>
      <c r="Z29" s="313">
        <v>3</v>
      </c>
      <c r="AA29" s="313">
        <v>1</v>
      </c>
      <c r="AB29" s="313"/>
      <c r="AC29" s="313"/>
      <c r="AD29" s="313"/>
      <c r="AE29" s="313"/>
      <c r="AF29" s="313"/>
      <c r="AG29" s="313"/>
      <c r="AH29" s="313">
        <v>1</v>
      </c>
      <c r="AI29" s="313"/>
      <c r="AJ29" s="313"/>
      <c r="AK29" s="313">
        <v>1</v>
      </c>
      <c r="AL29" s="313"/>
      <c r="AM29" s="313"/>
      <c r="AN29" s="313">
        <v>2</v>
      </c>
      <c r="AO29" s="313"/>
      <c r="AP29" s="313"/>
      <c r="AQ29" s="313"/>
      <c r="AR29" s="313"/>
      <c r="AS29" s="313"/>
      <c r="AT29" s="313">
        <v>4</v>
      </c>
      <c r="AU29" s="313"/>
      <c r="AV29" s="313"/>
      <c r="AW29" s="313"/>
      <c r="AX29" s="313"/>
      <c r="AY29" s="313"/>
      <c r="AZ29" s="313"/>
      <c r="BA29" s="313">
        <v>1</v>
      </c>
      <c r="BB29" s="313">
        <v>1</v>
      </c>
      <c r="BC29" s="313"/>
      <c r="BD29" s="313"/>
      <c r="BE29" s="313"/>
      <c r="BF29" s="313"/>
      <c r="BG29" s="313"/>
      <c r="BH29" s="313">
        <v>96</v>
      </c>
    </row>
    <row r="30" spans="1:60" x14ac:dyDescent="0.2">
      <c r="A30" s="305" t="s">
        <v>83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>
        <v>1</v>
      </c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>
        <v>1</v>
      </c>
    </row>
    <row r="31" spans="1:60" x14ac:dyDescent="0.2">
      <c r="A31" s="305" t="s">
        <v>35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>
        <v>2</v>
      </c>
      <c r="AG31" s="313"/>
      <c r="AH31" s="313"/>
      <c r="AI31" s="313">
        <v>1</v>
      </c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>
        <v>3</v>
      </c>
    </row>
    <row r="32" spans="1:60" x14ac:dyDescent="0.2">
      <c r="A32" s="305" t="s">
        <v>21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>
        <v>1</v>
      </c>
      <c r="M32" s="313"/>
      <c r="N32" s="313">
        <v>4</v>
      </c>
      <c r="O32" s="313">
        <v>1</v>
      </c>
      <c r="P32" s="313">
        <v>5</v>
      </c>
      <c r="Q32" s="313">
        <v>3</v>
      </c>
      <c r="R32" s="313">
        <v>1</v>
      </c>
      <c r="S32" s="313">
        <v>4</v>
      </c>
      <c r="T32" s="313"/>
      <c r="U32" s="313"/>
      <c r="V32" s="313">
        <v>18</v>
      </c>
      <c r="W32" s="313">
        <v>1</v>
      </c>
      <c r="X32" s="313">
        <v>1</v>
      </c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>
        <v>39</v>
      </c>
    </row>
    <row r="33" spans="1:60" x14ac:dyDescent="0.2">
      <c r="A33" s="305" t="s">
        <v>27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>
        <v>1</v>
      </c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>
        <v>1</v>
      </c>
      <c r="AJ33" s="313"/>
      <c r="AK33" s="313">
        <v>1</v>
      </c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>
        <v>1</v>
      </c>
      <c r="BG33" s="313"/>
      <c r="BH33" s="313">
        <v>4</v>
      </c>
    </row>
    <row r="34" spans="1:60" x14ac:dyDescent="0.2">
      <c r="A34" s="305" t="s">
        <v>93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>
        <v>1</v>
      </c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>
        <v>1</v>
      </c>
    </row>
    <row r="35" spans="1:60" x14ac:dyDescent="0.2">
      <c r="A35" s="305" t="s">
        <v>74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>
        <v>1</v>
      </c>
      <c r="AY35" s="313"/>
      <c r="AZ35" s="313"/>
      <c r="BA35" s="313"/>
      <c r="BB35" s="313"/>
      <c r="BC35" s="313"/>
      <c r="BD35" s="313"/>
      <c r="BE35" s="313"/>
      <c r="BF35" s="313"/>
      <c r="BG35" s="313"/>
      <c r="BH35" s="313">
        <v>1</v>
      </c>
    </row>
    <row r="36" spans="1:60" x14ac:dyDescent="0.2">
      <c r="A36" s="305" t="s">
        <v>163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>
        <v>1</v>
      </c>
      <c r="T36" s="313"/>
      <c r="U36" s="313"/>
      <c r="V36" s="313"/>
      <c r="W36" s="313">
        <v>1</v>
      </c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>
        <v>2</v>
      </c>
    </row>
    <row r="37" spans="1:60" x14ac:dyDescent="0.2">
      <c r="A37" s="305" t="s">
        <v>105</v>
      </c>
      <c r="B37" s="313">
        <v>4</v>
      </c>
      <c r="C37" s="313">
        <v>2</v>
      </c>
      <c r="D37" s="313">
        <v>3</v>
      </c>
      <c r="E37" s="313">
        <v>2</v>
      </c>
      <c r="F37" s="313">
        <v>3</v>
      </c>
      <c r="G37" s="313">
        <v>1</v>
      </c>
      <c r="H37" s="313">
        <v>1</v>
      </c>
      <c r="I37" s="313">
        <v>7</v>
      </c>
      <c r="J37" s="313">
        <v>7</v>
      </c>
      <c r="K37" s="313">
        <v>16</v>
      </c>
      <c r="L37" s="313">
        <v>20</v>
      </c>
      <c r="M37" s="313">
        <v>46</v>
      </c>
      <c r="N37" s="313">
        <v>52</v>
      </c>
      <c r="O37" s="313">
        <v>35</v>
      </c>
      <c r="P37" s="313">
        <v>98</v>
      </c>
      <c r="Q37" s="313">
        <v>60</v>
      </c>
      <c r="R37" s="313">
        <v>70</v>
      </c>
      <c r="S37" s="313">
        <v>72</v>
      </c>
      <c r="T37" s="313">
        <v>71</v>
      </c>
      <c r="U37" s="313">
        <v>62</v>
      </c>
      <c r="V37" s="313">
        <v>99</v>
      </c>
      <c r="W37" s="313">
        <v>50</v>
      </c>
      <c r="X37" s="313">
        <v>27</v>
      </c>
      <c r="Y37" s="313">
        <v>18</v>
      </c>
      <c r="Z37" s="313">
        <v>8</v>
      </c>
      <c r="AA37" s="313">
        <v>9</v>
      </c>
      <c r="AB37" s="313">
        <v>14</v>
      </c>
      <c r="AC37" s="313">
        <v>10</v>
      </c>
      <c r="AD37" s="313">
        <v>7</v>
      </c>
      <c r="AE37" s="313">
        <v>12</v>
      </c>
      <c r="AF37" s="313">
        <v>31</v>
      </c>
      <c r="AG37" s="313">
        <v>8</v>
      </c>
      <c r="AH37" s="313">
        <v>15</v>
      </c>
      <c r="AI37" s="313">
        <v>10</v>
      </c>
      <c r="AJ37" s="313">
        <v>8</v>
      </c>
      <c r="AK37" s="313">
        <v>11</v>
      </c>
      <c r="AL37" s="313">
        <v>24</v>
      </c>
      <c r="AM37" s="313">
        <v>4</v>
      </c>
      <c r="AN37" s="313">
        <v>13</v>
      </c>
      <c r="AO37" s="313">
        <v>4</v>
      </c>
      <c r="AP37" s="313">
        <v>13</v>
      </c>
      <c r="AQ37" s="313">
        <v>1</v>
      </c>
      <c r="AR37" s="313">
        <v>6</v>
      </c>
      <c r="AS37" s="313">
        <v>6</v>
      </c>
      <c r="AT37" s="313">
        <v>15</v>
      </c>
      <c r="AU37" s="313">
        <v>11</v>
      </c>
      <c r="AV37" s="313">
        <v>2</v>
      </c>
      <c r="AW37" s="313">
        <v>2</v>
      </c>
      <c r="AX37" s="313">
        <v>1</v>
      </c>
      <c r="AY37" s="313">
        <v>1</v>
      </c>
      <c r="AZ37" s="313">
        <v>2</v>
      </c>
      <c r="BA37" s="313">
        <v>2</v>
      </c>
      <c r="BB37" s="313">
        <v>1</v>
      </c>
      <c r="BC37" s="313">
        <v>3</v>
      </c>
      <c r="BD37" s="313">
        <v>1</v>
      </c>
      <c r="BE37" s="313">
        <v>1</v>
      </c>
      <c r="BF37" s="313">
        <v>2</v>
      </c>
      <c r="BG37" s="313">
        <v>2</v>
      </c>
      <c r="BH37" s="313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N372"/>
  <sheetViews>
    <sheetView tabSelected="1" topLeftCell="A3" zoomScaleNormal="100" zoomScaleSheetLayoutView="100" workbookViewId="0">
      <pane ySplit="1" topLeftCell="A9" activePane="bottomLeft" state="frozen"/>
      <selection activeCell="A3" sqref="A3"/>
      <selection pane="bottomLeft" activeCell="AU242" sqref="AU242"/>
    </sheetView>
  </sheetViews>
  <sheetFormatPr defaultColWidth="9.140625" defaultRowHeight="43.5" customHeight="1" x14ac:dyDescent="0.2"/>
  <cols>
    <col min="1" max="1" width="15" style="332" customWidth="1"/>
    <col min="2" max="2" width="8.140625" style="332" hidden="1" customWidth="1"/>
    <col min="3" max="3" width="7.7109375" style="332" hidden="1" customWidth="1"/>
    <col min="4" max="4" width="12.7109375" style="332" bestFit="1" customWidth="1"/>
    <col min="5" max="5" width="15.85546875" style="332" bestFit="1" customWidth="1"/>
    <col min="6" max="6" width="19.7109375" style="97" bestFit="1" customWidth="1"/>
    <col min="7" max="7" width="38.7109375" style="332" customWidth="1"/>
    <col min="8" max="8" width="20.7109375" style="332" customWidth="1"/>
    <col min="9" max="9" width="17.140625" style="371" bestFit="1" customWidth="1"/>
    <col min="10" max="11" width="17.7109375" style="99" hidden="1" customWidth="1"/>
    <col min="12" max="12" width="11" style="179" customWidth="1"/>
    <col min="13" max="13" width="10.5703125" style="236" customWidth="1"/>
    <col min="14" max="14" width="14.85546875" style="236" bestFit="1" customWidth="1"/>
    <col min="15" max="15" width="9.7109375" style="272" hidden="1" customWidth="1"/>
    <col min="16" max="16" width="11.140625" style="272" hidden="1" customWidth="1"/>
    <col min="17" max="17" width="13" style="272" hidden="1" customWidth="1"/>
    <col min="18" max="18" width="14.140625" style="180" customWidth="1"/>
    <col min="19" max="19" width="13.140625" style="60" bestFit="1" customWidth="1"/>
    <col min="20" max="20" width="7.42578125" style="60" customWidth="1"/>
    <col min="21" max="21" width="17.140625" style="347" customWidth="1"/>
    <col min="22" max="22" width="9.140625" style="102" hidden="1" customWidth="1"/>
    <col min="23" max="23" width="5.85546875" style="100" hidden="1" customWidth="1"/>
    <col min="24" max="24" width="10.7109375" style="277" hidden="1" customWidth="1"/>
    <col min="25" max="25" width="14.5703125" style="58" hidden="1" customWidth="1"/>
    <col min="26" max="26" width="9.140625" style="78" hidden="1" customWidth="1"/>
    <col min="27" max="44" width="9.140625" style="103" hidden="1" customWidth="1"/>
    <col min="45" max="16384" width="9.140625" style="103"/>
  </cols>
  <sheetData>
    <row r="1" spans="1:44" ht="20.25" hidden="1" customHeight="1" x14ac:dyDescent="0.2">
      <c r="A1" s="333" t="s">
        <v>98</v>
      </c>
      <c r="B1" s="333"/>
      <c r="C1" s="334"/>
      <c r="D1" s="329"/>
      <c r="E1" s="329"/>
      <c r="F1" s="248"/>
      <c r="G1" s="329"/>
      <c r="H1" s="329"/>
      <c r="I1" s="363"/>
      <c r="J1" s="249"/>
      <c r="K1" s="249"/>
      <c r="L1" s="361"/>
      <c r="M1" s="250"/>
      <c r="N1" s="250"/>
      <c r="O1" s="264"/>
      <c r="P1" s="264"/>
      <c r="Q1" s="251"/>
      <c r="R1" s="251"/>
      <c r="S1" s="252"/>
      <c r="T1" s="252"/>
      <c r="U1" s="345"/>
      <c r="V1" s="281"/>
      <c r="W1" s="282"/>
      <c r="X1" s="283"/>
      <c r="Y1" s="284"/>
    </row>
    <row r="2" spans="1:44" ht="18" hidden="1" x14ac:dyDescent="0.2">
      <c r="A2" s="335" t="s">
        <v>101</v>
      </c>
      <c r="B2" s="335"/>
      <c r="C2" s="336"/>
      <c r="D2" s="329"/>
      <c r="E2" s="329"/>
      <c r="F2" s="248"/>
      <c r="G2" s="329"/>
      <c r="H2" s="329"/>
      <c r="I2" s="363"/>
      <c r="J2" s="249"/>
      <c r="K2" s="249"/>
      <c r="L2" s="361"/>
      <c r="M2" s="250"/>
      <c r="N2" s="250"/>
      <c r="O2" s="264"/>
      <c r="P2" s="264"/>
      <c r="Q2" s="251"/>
      <c r="R2" s="251"/>
      <c r="S2" s="252"/>
      <c r="T2" s="252"/>
      <c r="U2" s="345"/>
      <c r="V2" s="281"/>
      <c r="W2" s="282"/>
      <c r="X2" s="283"/>
      <c r="Y2" s="284"/>
    </row>
    <row r="3" spans="1:44" s="230" customFormat="1" ht="48" customHeight="1" x14ac:dyDescent="0.2">
      <c r="A3" s="337" t="s">
        <v>259</v>
      </c>
      <c r="B3" s="337" t="s">
        <v>183</v>
      </c>
      <c r="C3" s="338" t="s">
        <v>172</v>
      </c>
      <c r="D3" s="330" t="s">
        <v>15</v>
      </c>
      <c r="E3" s="330" t="s">
        <v>85</v>
      </c>
      <c r="F3" s="239" t="s">
        <v>86</v>
      </c>
      <c r="G3" s="330" t="s">
        <v>6</v>
      </c>
      <c r="H3" s="330" t="s">
        <v>87</v>
      </c>
      <c r="I3" s="326" t="s">
        <v>97</v>
      </c>
      <c r="J3" s="247" t="s">
        <v>99</v>
      </c>
      <c r="K3" s="247" t="s">
        <v>100</v>
      </c>
      <c r="L3" s="360" t="s">
        <v>88</v>
      </c>
      <c r="M3" s="240" t="s">
        <v>17</v>
      </c>
      <c r="N3" s="240" t="s">
        <v>95</v>
      </c>
      <c r="O3" s="265" t="s">
        <v>102</v>
      </c>
      <c r="P3" s="265" t="s">
        <v>103</v>
      </c>
      <c r="Q3" s="240" t="s">
        <v>104</v>
      </c>
      <c r="R3" s="241" t="s">
        <v>89</v>
      </c>
      <c r="S3" s="242" t="s">
        <v>90</v>
      </c>
      <c r="T3" s="243" t="s">
        <v>91</v>
      </c>
      <c r="U3" s="330" t="s">
        <v>96</v>
      </c>
      <c r="V3" s="327" t="s">
        <v>165</v>
      </c>
      <c r="W3" s="327" t="s">
        <v>166</v>
      </c>
      <c r="X3" s="327" t="s">
        <v>167</v>
      </c>
      <c r="Y3" s="241" t="s">
        <v>171</v>
      </c>
      <c r="Z3" s="241" t="s">
        <v>200</v>
      </c>
      <c r="AA3" s="238" t="s">
        <v>201</v>
      </c>
      <c r="AB3" s="238" t="s">
        <v>202</v>
      </c>
      <c r="AC3" s="238" t="s">
        <v>203</v>
      </c>
      <c r="AD3" s="238" t="s">
        <v>204</v>
      </c>
      <c r="AE3" s="238" t="s">
        <v>205</v>
      </c>
      <c r="AF3" s="238" t="s">
        <v>206</v>
      </c>
      <c r="AG3" s="238" t="s">
        <v>207</v>
      </c>
      <c r="AH3" s="238" t="s">
        <v>208</v>
      </c>
      <c r="AI3" s="238" t="s">
        <v>209</v>
      </c>
      <c r="AJ3" s="238" t="s">
        <v>210</v>
      </c>
      <c r="AK3" s="238" t="s">
        <v>211</v>
      </c>
      <c r="AL3" s="238" t="s">
        <v>212</v>
      </c>
      <c r="AM3" s="238" t="s">
        <v>213</v>
      </c>
      <c r="AN3" s="238" t="s">
        <v>214</v>
      </c>
      <c r="AO3" s="238" t="s">
        <v>215</v>
      </c>
      <c r="AP3" s="238" t="s">
        <v>216</v>
      </c>
      <c r="AQ3" s="238" t="s">
        <v>217</v>
      </c>
      <c r="AR3" s="238" t="s">
        <v>262</v>
      </c>
    </row>
    <row r="4" spans="1:44" s="8" customFormat="1" ht="38.25" hidden="1" customHeight="1" x14ac:dyDescent="0.2">
      <c r="A4" s="293" t="s">
        <v>32</v>
      </c>
      <c r="B4" s="302"/>
      <c r="C4" s="294"/>
      <c r="D4" s="302" t="s">
        <v>945</v>
      </c>
      <c r="E4" s="302" t="s">
        <v>57</v>
      </c>
      <c r="F4" s="291" t="s">
        <v>946</v>
      </c>
      <c r="G4" s="303" t="s">
        <v>947</v>
      </c>
      <c r="H4" s="303" t="s">
        <v>948</v>
      </c>
      <c r="I4" s="366">
        <v>1456000</v>
      </c>
      <c r="J4" s="309">
        <f>-K2303/0.0833333333333333</f>
        <v>0</v>
      </c>
      <c r="K4" s="309"/>
      <c r="L4" s="292">
        <v>44532</v>
      </c>
      <c r="M4" s="292">
        <v>44532</v>
      </c>
      <c r="N4" s="292">
        <v>44896</v>
      </c>
      <c r="O4" s="310">
        <f>YEAR(N4)</f>
        <v>2022</v>
      </c>
      <c r="P4" s="298">
        <f>MONTH(N4)</f>
        <v>12</v>
      </c>
      <c r="Q4" s="311" t="str">
        <f>IF(P4&gt;9,CONCATENATE(O4,P4),CONCATENATE(O4,"0",P4))</f>
        <v>202212</v>
      </c>
      <c r="R4" s="285" t="s">
        <v>83</v>
      </c>
      <c r="S4" s="312">
        <v>0</v>
      </c>
      <c r="T4" s="312">
        <v>0</v>
      </c>
      <c r="U4" s="339"/>
      <c r="V4" s="280"/>
      <c r="W4" s="279"/>
      <c r="X4" s="280"/>
      <c r="Y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24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79"/>
    </row>
    <row r="5" spans="1:44" s="8" customFormat="1" ht="38.25" hidden="1" customHeight="1" x14ac:dyDescent="0.2">
      <c r="A5" s="302" t="s">
        <v>248</v>
      </c>
      <c r="B5" s="302"/>
      <c r="C5" s="294"/>
      <c r="D5" s="301" t="s">
        <v>520</v>
      </c>
      <c r="E5" s="331" t="s">
        <v>58</v>
      </c>
      <c r="F5" s="286" t="s">
        <v>22</v>
      </c>
      <c r="G5" s="302" t="s">
        <v>521</v>
      </c>
      <c r="H5" s="301" t="s">
        <v>522</v>
      </c>
      <c r="I5" s="364">
        <v>91176</v>
      </c>
      <c r="J5" s="295">
        <f>-K2294/0.0833333333333333</f>
        <v>0</v>
      </c>
      <c r="K5" s="295"/>
      <c r="L5" s="297">
        <v>43796</v>
      </c>
      <c r="M5" s="296">
        <v>43803</v>
      </c>
      <c r="N5" s="297">
        <v>44898</v>
      </c>
      <c r="O5" s="298">
        <f>YEAR(N5)</f>
        <v>2022</v>
      </c>
      <c r="P5" s="298">
        <f>MONTH(N5)</f>
        <v>12</v>
      </c>
      <c r="Q5" s="299" t="str">
        <f>IF(P5&gt;9,CONCATENATE(O5,P5),CONCATENATE(O5,"0",P5))</f>
        <v>202212</v>
      </c>
      <c r="R5" s="285">
        <v>0</v>
      </c>
      <c r="S5" s="300">
        <v>0</v>
      </c>
      <c r="T5" s="300">
        <v>0</v>
      </c>
      <c r="U5" s="339"/>
      <c r="V5" s="280"/>
      <c r="W5" s="279"/>
      <c r="X5" s="280"/>
      <c r="Y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324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</row>
    <row r="6" spans="1:44" s="8" customFormat="1" ht="38.25" hidden="1" customHeight="1" x14ac:dyDescent="0.2">
      <c r="A6" s="302" t="s">
        <v>381</v>
      </c>
      <c r="B6" s="302" t="s">
        <v>173</v>
      </c>
      <c r="C6" s="294" t="s">
        <v>174</v>
      </c>
      <c r="D6" s="301" t="s">
        <v>263</v>
      </c>
      <c r="E6" s="302" t="s">
        <v>66</v>
      </c>
      <c r="F6" s="286" t="s">
        <v>264</v>
      </c>
      <c r="G6" s="302" t="s">
        <v>265</v>
      </c>
      <c r="H6" s="302" t="s">
        <v>266</v>
      </c>
      <c r="I6" s="364">
        <v>3900000</v>
      </c>
      <c r="J6" s="244">
        <v>42795</v>
      </c>
      <c r="K6" s="244">
        <v>42796</v>
      </c>
      <c r="L6" s="244">
        <v>44545</v>
      </c>
      <c r="M6" s="296">
        <v>44535</v>
      </c>
      <c r="N6" s="296">
        <v>44899</v>
      </c>
      <c r="O6" s="307">
        <f>YEAR(N6)</f>
        <v>2022</v>
      </c>
      <c r="P6" s="325">
        <f>MONTH(N6)</f>
        <v>12</v>
      </c>
      <c r="Q6" s="308" t="str">
        <f>IF(P6&gt;9,CONCATENATE(O6,P6),CONCATENATE(O6,"0",P6))</f>
        <v>202212</v>
      </c>
      <c r="R6" s="285">
        <v>0</v>
      </c>
      <c r="S6" s="300">
        <v>0</v>
      </c>
      <c r="T6" s="300">
        <v>0</v>
      </c>
      <c r="U6" s="344"/>
      <c r="V6" s="280"/>
      <c r="W6" s="280"/>
      <c r="X6" s="324"/>
      <c r="Y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324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</row>
    <row r="7" spans="1:44" s="8" customFormat="1" ht="38.25" hidden="1" customHeight="1" x14ac:dyDescent="0.2">
      <c r="A7" s="303" t="s">
        <v>910</v>
      </c>
      <c r="B7" s="302"/>
      <c r="C7" s="294"/>
      <c r="D7" s="301" t="s">
        <v>293</v>
      </c>
      <c r="E7" s="288" t="s">
        <v>60</v>
      </c>
      <c r="F7" s="286" t="s">
        <v>294</v>
      </c>
      <c r="G7" s="302" t="s">
        <v>295</v>
      </c>
      <c r="H7" s="302" t="s">
        <v>199</v>
      </c>
      <c r="I7" s="366">
        <v>1500000</v>
      </c>
      <c r="J7" s="309">
        <f>-K1703/0.0833333333333333</f>
        <v>0</v>
      </c>
      <c r="K7" s="309"/>
      <c r="L7" s="296">
        <v>43075</v>
      </c>
      <c r="M7" s="296">
        <v>43075</v>
      </c>
      <c r="N7" s="297">
        <v>44900</v>
      </c>
      <c r="O7" s="298">
        <f>YEAR(N7)</f>
        <v>2022</v>
      </c>
      <c r="P7" s="298">
        <f>MONTH(N7)</f>
        <v>12</v>
      </c>
      <c r="Q7" s="299" t="str">
        <f>IF(P7&gt;9,CONCATENATE(O7,P7),CONCATENATE(O7,"0",P7))</f>
        <v>202212</v>
      </c>
      <c r="R7" s="285">
        <v>0</v>
      </c>
      <c r="S7" s="300">
        <v>0</v>
      </c>
      <c r="T7" s="300">
        <v>0</v>
      </c>
      <c r="U7" s="339"/>
      <c r="V7" s="280"/>
      <c r="W7" s="279"/>
      <c r="X7" s="280"/>
      <c r="Y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324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80"/>
    </row>
    <row r="8" spans="1:44" s="8" customFormat="1" ht="38.25" hidden="1" customHeight="1" x14ac:dyDescent="0.2">
      <c r="A8" s="303" t="s">
        <v>511</v>
      </c>
      <c r="B8" s="303"/>
      <c r="C8" s="294"/>
      <c r="D8" s="303" t="s">
        <v>1041</v>
      </c>
      <c r="E8" s="303" t="s">
        <v>66</v>
      </c>
      <c r="F8" s="291" t="s">
        <v>1042</v>
      </c>
      <c r="G8" s="303" t="s">
        <v>1043</v>
      </c>
      <c r="H8" s="303" t="s">
        <v>1044</v>
      </c>
      <c r="I8" s="366">
        <v>356180</v>
      </c>
      <c r="J8" s="309">
        <f>-K2318/0.0833333333333333</f>
        <v>0</v>
      </c>
      <c r="K8" s="309"/>
      <c r="L8" s="292">
        <v>44580</v>
      </c>
      <c r="M8" s="292">
        <v>44538</v>
      </c>
      <c r="N8" s="292">
        <v>44902</v>
      </c>
      <c r="O8" s="310">
        <f>YEAR(N8)</f>
        <v>2022</v>
      </c>
      <c r="P8" s="298">
        <f>MONTH(N8)</f>
        <v>12</v>
      </c>
      <c r="Q8" s="311" t="str">
        <f>IF(P8&gt;9,CONCATENATE(O8,P8),CONCATENATE(O8,"0",P8))</f>
        <v>202212</v>
      </c>
      <c r="R8" s="285">
        <v>0</v>
      </c>
      <c r="S8" s="312">
        <v>0</v>
      </c>
      <c r="T8" s="312">
        <v>0</v>
      </c>
      <c r="U8" s="339"/>
      <c r="V8" s="280"/>
      <c r="W8" s="279"/>
      <c r="X8" s="280"/>
      <c r="Y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80"/>
    </row>
    <row r="9" spans="1:44" s="8" customFormat="1" ht="38.25" customHeight="1" x14ac:dyDescent="0.2">
      <c r="A9" s="293" t="s">
        <v>248</v>
      </c>
      <c r="B9" s="302"/>
      <c r="C9" s="294"/>
      <c r="D9" s="303" t="s">
        <v>917</v>
      </c>
      <c r="E9" s="303" t="s">
        <v>60</v>
      </c>
      <c r="F9" s="291" t="s">
        <v>918</v>
      </c>
      <c r="G9" s="303" t="s">
        <v>919</v>
      </c>
      <c r="H9" s="303" t="s">
        <v>353</v>
      </c>
      <c r="I9" s="366">
        <v>500000</v>
      </c>
      <c r="J9" s="309">
        <f>-K2326/0.0833333333333333</f>
        <v>0</v>
      </c>
      <c r="K9" s="309"/>
      <c r="L9" s="292">
        <v>44524</v>
      </c>
      <c r="M9" s="292">
        <v>44539</v>
      </c>
      <c r="N9" s="292">
        <v>44903</v>
      </c>
      <c r="O9" s="310">
        <f>YEAR(N9)</f>
        <v>2022</v>
      </c>
      <c r="P9" s="298">
        <f>MONTH(N9)</f>
        <v>12</v>
      </c>
      <c r="Q9" s="311" t="str">
        <f>IF(P9&gt;9,CONCATENATE(O9,P9),CONCATENATE(O9,"0",P9))</f>
        <v>202212</v>
      </c>
      <c r="R9" s="257" t="s">
        <v>162</v>
      </c>
      <c r="S9" s="312">
        <v>0</v>
      </c>
      <c r="T9" s="312">
        <v>0</v>
      </c>
      <c r="U9" s="343"/>
      <c r="V9" s="279"/>
      <c r="W9" s="279"/>
      <c r="X9" s="279"/>
      <c r="Y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24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</row>
    <row r="10" spans="1:44" s="8" customFormat="1" ht="38.25" customHeight="1" x14ac:dyDescent="0.2">
      <c r="A10" s="303" t="s">
        <v>910</v>
      </c>
      <c r="B10" s="302"/>
      <c r="C10" s="294"/>
      <c r="D10" s="301" t="s">
        <v>530</v>
      </c>
      <c r="E10" s="293" t="s">
        <v>60</v>
      </c>
      <c r="F10" s="286" t="s">
        <v>531</v>
      </c>
      <c r="G10" s="302" t="s">
        <v>532</v>
      </c>
      <c r="H10" s="302" t="s">
        <v>45</v>
      </c>
      <c r="I10" s="364">
        <v>3000000</v>
      </c>
      <c r="J10" s="295">
        <f>-K2170/0.0833333333333333</f>
        <v>0</v>
      </c>
      <c r="K10" s="295"/>
      <c r="L10" s="296">
        <v>44496</v>
      </c>
      <c r="M10" s="296">
        <v>44542</v>
      </c>
      <c r="N10" s="297">
        <v>44906</v>
      </c>
      <c r="O10" s="298">
        <f>YEAR(N10)</f>
        <v>2022</v>
      </c>
      <c r="P10" s="298">
        <f>MONTH(N10)</f>
        <v>12</v>
      </c>
      <c r="Q10" s="299" t="str">
        <f>IF(P10&gt;9,CONCATENATE(O10,P10),CONCATENATE(O10,"0",P10))</f>
        <v>202212</v>
      </c>
      <c r="R10" s="285" t="s">
        <v>162</v>
      </c>
      <c r="S10" s="300">
        <v>0</v>
      </c>
      <c r="T10" s="300">
        <v>0</v>
      </c>
      <c r="U10" s="339"/>
      <c r="V10" s="280"/>
      <c r="W10" s="279"/>
      <c r="X10" s="280"/>
      <c r="Y1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80"/>
    </row>
    <row r="11" spans="1:44" s="8" customFormat="1" ht="38.25" hidden="1" customHeight="1" x14ac:dyDescent="0.2">
      <c r="A11" s="303" t="s">
        <v>381</v>
      </c>
      <c r="B11" s="302"/>
      <c r="C11" s="294"/>
      <c r="D11" s="301" t="s">
        <v>533</v>
      </c>
      <c r="E11" s="302" t="s">
        <v>55</v>
      </c>
      <c r="F11" s="286" t="s">
        <v>534</v>
      </c>
      <c r="G11" s="302" t="s">
        <v>535</v>
      </c>
      <c r="H11" s="302" t="s">
        <v>223</v>
      </c>
      <c r="I11" s="364">
        <v>59215000</v>
      </c>
      <c r="J11" s="295">
        <f>-K2123/0.0833333333333333</f>
        <v>0</v>
      </c>
      <c r="K11" s="295"/>
      <c r="L11" s="296">
        <v>44538</v>
      </c>
      <c r="M11" s="296">
        <v>44542</v>
      </c>
      <c r="N11" s="297">
        <v>44906</v>
      </c>
      <c r="O11" s="298">
        <f>YEAR(N11)</f>
        <v>2022</v>
      </c>
      <c r="P11" s="298">
        <f>MONTH(N11)</f>
        <v>12</v>
      </c>
      <c r="Q11" s="299" t="str">
        <f>IF(P11&gt;9,CONCATENATE(O11,P11),CONCATENATE(O11,"0",P11))</f>
        <v>202212</v>
      </c>
      <c r="R11" s="285" t="s">
        <v>77</v>
      </c>
      <c r="S11" s="300">
        <v>0.02</v>
      </c>
      <c r="T11" s="300">
        <v>0.11</v>
      </c>
      <c r="U11" s="339"/>
      <c r="V11" s="280"/>
      <c r="W11" s="279"/>
      <c r="X11" s="324"/>
      <c r="Y1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24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</row>
    <row r="12" spans="1:44" s="8" customFormat="1" ht="38.25" hidden="1" customHeight="1" x14ac:dyDescent="0.2">
      <c r="A12" s="303" t="s">
        <v>910</v>
      </c>
      <c r="B12" s="302"/>
      <c r="C12" s="294"/>
      <c r="D12" s="301" t="s">
        <v>338</v>
      </c>
      <c r="E12" s="302" t="s">
        <v>59</v>
      </c>
      <c r="F12" s="286" t="s">
        <v>339</v>
      </c>
      <c r="G12" s="302" t="s">
        <v>340</v>
      </c>
      <c r="H12" s="302" t="s">
        <v>341</v>
      </c>
      <c r="I12" s="364">
        <v>300000</v>
      </c>
      <c r="J12" s="295">
        <f>-K1712/0.0833333333333333</f>
        <v>0</v>
      </c>
      <c r="K12" s="295"/>
      <c r="L12" s="296">
        <v>43089</v>
      </c>
      <c r="M12" s="296">
        <v>43082</v>
      </c>
      <c r="N12" s="297">
        <v>44907</v>
      </c>
      <c r="O12" s="298">
        <f>YEAR(N12)</f>
        <v>2022</v>
      </c>
      <c r="P12" s="298">
        <f>MONTH(N12)</f>
        <v>12</v>
      </c>
      <c r="Q12" s="299" t="str">
        <f>IF(P12&gt;9,CONCATENATE(O12,P12),CONCATENATE(O12,"0",P12))</f>
        <v>202212</v>
      </c>
      <c r="R12" s="285">
        <v>0</v>
      </c>
      <c r="S12" s="300">
        <v>0.02</v>
      </c>
      <c r="T12" s="300">
        <v>0.01</v>
      </c>
      <c r="U12" s="343"/>
      <c r="V12" s="280"/>
      <c r="W12" s="279"/>
      <c r="X12" s="280"/>
      <c r="Y1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279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324"/>
    </row>
    <row r="13" spans="1:44" s="8" customFormat="1" ht="38.25" hidden="1" customHeight="1" x14ac:dyDescent="0.2">
      <c r="A13" s="303" t="s">
        <v>40</v>
      </c>
      <c r="B13" s="288" t="s">
        <v>170</v>
      </c>
      <c r="C13" s="314" t="s">
        <v>174</v>
      </c>
      <c r="D13" s="301" t="s">
        <v>280</v>
      </c>
      <c r="E13" s="288" t="s">
        <v>59</v>
      </c>
      <c r="F13" s="291" t="s">
        <v>281</v>
      </c>
      <c r="G13" s="288" t="s">
        <v>245</v>
      </c>
      <c r="H13" s="303" t="s">
        <v>282</v>
      </c>
      <c r="I13" s="367">
        <v>600000</v>
      </c>
      <c r="J13" s="255">
        <f>-K1533/0.0833333333333333</f>
        <v>0</v>
      </c>
      <c r="K13" s="255"/>
      <c r="L13" s="256">
        <v>44517</v>
      </c>
      <c r="M13" s="256">
        <v>44545</v>
      </c>
      <c r="N13" s="256">
        <v>44909</v>
      </c>
      <c r="O13" s="274">
        <f>YEAR(N13)</f>
        <v>2022</v>
      </c>
      <c r="P13" s="273">
        <f>MONTH(N13)</f>
        <v>12</v>
      </c>
      <c r="Q13" s="270" t="str">
        <f>IF(P13&gt;9,CONCATENATE(O13,P13),CONCATENATE(O13,"0",P13))</f>
        <v>202212</v>
      </c>
      <c r="R13" s="285">
        <v>0</v>
      </c>
      <c r="S13" s="258">
        <v>0.27</v>
      </c>
      <c r="T13" s="258">
        <v>0</v>
      </c>
      <c r="U13" s="341"/>
      <c r="V13" s="287"/>
      <c r="W13" s="287"/>
      <c r="X13" s="287"/>
      <c r="Y1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306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0"/>
    </row>
    <row r="14" spans="1:44" s="8" customFormat="1" ht="38.25" hidden="1" customHeight="1" x14ac:dyDescent="0.2">
      <c r="A14" s="303" t="s">
        <v>40</v>
      </c>
      <c r="B14" s="288" t="s">
        <v>170</v>
      </c>
      <c r="C14" s="314" t="s">
        <v>174</v>
      </c>
      <c r="D14" s="301" t="s">
        <v>283</v>
      </c>
      <c r="E14" s="288" t="s">
        <v>59</v>
      </c>
      <c r="F14" s="291" t="s">
        <v>281</v>
      </c>
      <c r="G14" s="288" t="s">
        <v>245</v>
      </c>
      <c r="H14" s="303" t="s">
        <v>284</v>
      </c>
      <c r="I14" s="367">
        <v>2100000</v>
      </c>
      <c r="J14" s="256">
        <v>43024</v>
      </c>
      <c r="K14" s="256">
        <v>43024</v>
      </c>
      <c r="L14" s="256">
        <v>44657</v>
      </c>
      <c r="M14" s="256">
        <v>44545</v>
      </c>
      <c r="N14" s="256">
        <v>44909</v>
      </c>
      <c r="O14" s="258">
        <v>0</v>
      </c>
      <c r="P14" s="254"/>
      <c r="Q14" s="287"/>
      <c r="R14" s="285">
        <v>0</v>
      </c>
      <c r="S14" s="258">
        <v>0.27</v>
      </c>
      <c r="T14" s="290">
        <v>0</v>
      </c>
      <c r="U14" s="328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0"/>
    </row>
    <row r="15" spans="1:44" s="8" customFormat="1" ht="38.25" hidden="1" customHeight="1" x14ac:dyDescent="0.2">
      <c r="A15" s="302" t="s">
        <v>32</v>
      </c>
      <c r="B15" s="302"/>
      <c r="C15" s="294"/>
      <c r="D15" s="302" t="s">
        <v>974</v>
      </c>
      <c r="E15" s="302" t="s">
        <v>57</v>
      </c>
      <c r="F15" s="286" t="s">
        <v>428</v>
      </c>
      <c r="G15" s="302" t="s">
        <v>975</v>
      </c>
      <c r="H15" s="301" t="s">
        <v>976</v>
      </c>
      <c r="I15" s="364">
        <v>965365</v>
      </c>
      <c r="J15" s="295">
        <f>-K2321/0.0833333333333333</f>
        <v>0</v>
      </c>
      <c r="K15" s="295"/>
      <c r="L15" s="296">
        <v>44552</v>
      </c>
      <c r="M15" s="296">
        <v>44546</v>
      </c>
      <c r="N15" s="297">
        <v>44910</v>
      </c>
      <c r="O15" s="298">
        <f>YEAR(N15)</f>
        <v>2022</v>
      </c>
      <c r="P15" s="298">
        <f>MONTH(N15)</f>
        <v>12</v>
      </c>
      <c r="Q15" s="299" t="str">
        <f>IF(P15&gt;9,CONCATENATE(O15,P15),CONCATENATE(O15,"0",P15))</f>
        <v>202212</v>
      </c>
      <c r="R15" s="285" t="s">
        <v>83</v>
      </c>
      <c r="S15" s="300">
        <v>0</v>
      </c>
      <c r="T15" s="300">
        <v>0</v>
      </c>
      <c r="U15" s="343"/>
      <c r="V15" s="280"/>
      <c r="W15" s="279"/>
      <c r="X15" s="324"/>
      <c r="Y1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24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80"/>
    </row>
    <row r="16" spans="1:44" s="8" customFormat="1" ht="38.25" hidden="1" customHeight="1" x14ac:dyDescent="0.2">
      <c r="A16" s="288" t="s">
        <v>32</v>
      </c>
      <c r="B16" s="303"/>
      <c r="C16" s="294"/>
      <c r="D16" s="303" t="s">
        <v>1049</v>
      </c>
      <c r="E16" s="302" t="s">
        <v>57</v>
      </c>
      <c r="F16" s="291" t="s">
        <v>1050</v>
      </c>
      <c r="G16" s="303" t="s">
        <v>1051</v>
      </c>
      <c r="H16" s="303" t="s">
        <v>1052</v>
      </c>
      <c r="I16" s="366">
        <v>13212000</v>
      </c>
      <c r="J16" s="309">
        <f>-K2327/0.0833333333333333</f>
        <v>0</v>
      </c>
      <c r="K16" s="309"/>
      <c r="L16" s="292">
        <v>44594</v>
      </c>
      <c r="M16" s="292">
        <v>44536</v>
      </c>
      <c r="N16" s="292">
        <v>44910</v>
      </c>
      <c r="O16" s="310">
        <f>YEAR(N16)</f>
        <v>2022</v>
      </c>
      <c r="P16" s="298">
        <f>MONTH(N16)</f>
        <v>12</v>
      </c>
      <c r="Q16" s="311" t="str">
        <f>IF(P16&gt;9,CONCATENATE(O16,P16),CONCATENATE(O16,"0",P16))</f>
        <v>202212</v>
      </c>
      <c r="R16" s="285" t="s">
        <v>83</v>
      </c>
      <c r="S16" s="312">
        <v>0</v>
      </c>
      <c r="T16" s="312">
        <v>0</v>
      </c>
      <c r="U16" s="343"/>
      <c r="V16" s="279"/>
      <c r="W16" s="279"/>
      <c r="X16" s="279"/>
      <c r="Y1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324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</row>
    <row r="17" spans="1:100" s="8" customFormat="1" ht="38.25" hidden="1" customHeight="1" x14ac:dyDescent="0.2">
      <c r="A17" s="302" t="s">
        <v>1118</v>
      </c>
      <c r="B17" s="302"/>
      <c r="C17" s="294"/>
      <c r="D17" s="301" t="s">
        <v>949</v>
      </c>
      <c r="E17" s="302" t="s">
        <v>57</v>
      </c>
      <c r="F17" s="286" t="s">
        <v>18</v>
      </c>
      <c r="G17" s="303" t="s">
        <v>950</v>
      </c>
      <c r="H17" s="302" t="s">
        <v>951</v>
      </c>
      <c r="I17" s="364">
        <v>37119</v>
      </c>
      <c r="J17" s="295">
        <f>-K2309/0.0833333333333333</f>
        <v>0</v>
      </c>
      <c r="K17" s="295"/>
      <c r="L17" s="296">
        <v>44552</v>
      </c>
      <c r="M17" s="296">
        <v>44546</v>
      </c>
      <c r="N17" s="297">
        <v>44910</v>
      </c>
      <c r="O17" s="298">
        <f>YEAR(N17)</f>
        <v>2022</v>
      </c>
      <c r="P17" s="298">
        <f>MONTH(N17)</f>
        <v>12</v>
      </c>
      <c r="Q17" s="299" t="str">
        <f>IF(P17&gt;9,CONCATENATE(O17,P17),CONCATENATE(O17,"0",P17))</f>
        <v>202212</v>
      </c>
      <c r="R17" s="285" t="s">
        <v>77</v>
      </c>
      <c r="S17" s="300">
        <v>0</v>
      </c>
      <c r="T17" s="300">
        <v>0</v>
      </c>
      <c r="U17" s="339"/>
      <c r="V17" s="280"/>
      <c r="W17" s="279"/>
      <c r="X17" s="324"/>
      <c r="Y1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324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80"/>
    </row>
    <row r="18" spans="1:100" s="8" customFormat="1" ht="38.25" hidden="1" customHeight="1" x14ac:dyDescent="0.2">
      <c r="A18" s="293" t="s">
        <v>32</v>
      </c>
      <c r="B18" s="302"/>
      <c r="C18" s="294"/>
      <c r="D18" s="302" t="s">
        <v>585</v>
      </c>
      <c r="E18" s="303" t="s">
        <v>55</v>
      </c>
      <c r="F18" s="291" t="s">
        <v>22</v>
      </c>
      <c r="G18" s="303" t="s">
        <v>586</v>
      </c>
      <c r="H18" s="303" t="s">
        <v>587</v>
      </c>
      <c r="I18" s="366">
        <v>160642.07999999999</v>
      </c>
      <c r="J18" s="309">
        <f>-K2196/0.0833333333333333</f>
        <v>0</v>
      </c>
      <c r="K18" s="309"/>
      <c r="L18" s="292">
        <v>43866</v>
      </c>
      <c r="M18" s="292">
        <v>42722</v>
      </c>
      <c r="N18" s="292">
        <v>44912</v>
      </c>
      <c r="O18" s="310">
        <f>YEAR(N18)</f>
        <v>2022</v>
      </c>
      <c r="P18" s="298">
        <f>MONTH(N18)</f>
        <v>12</v>
      </c>
      <c r="Q18" s="311" t="str">
        <f>IF(P18&gt;9,CONCATENATE(O18,P18),CONCATENATE(O18,"0",P18))</f>
        <v>202212</v>
      </c>
      <c r="R18" s="285">
        <v>0</v>
      </c>
      <c r="S18" s="312">
        <v>0</v>
      </c>
      <c r="T18" s="312">
        <v>0</v>
      </c>
      <c r="U18" s="339"/>
      <c r="V18" s="280"/>
      <c r="W18" s="279"/>
      <c r="X18" s="280"/>
      <c r="Y1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324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79"/>
    </row>
    <row r="19" spans="1:100" s="8" customFormat="1" ht="38.25" hidden="1" customHeight="1" x14ac:dyDescent="0.2">
      <c r="A19" s="302" t="s">
        <v>76</v>
      </c>
      <c r="B19" s="302"/>
      <c r="C19" s="294"/>
      <c r="D19" s="301" t="s">
        <v>968</v>
      </c>
      <c r="E19" s="302" t="s">
        <v>61</v>
      </c>
      <c r="F19" s="286" t="s">
        <v>18</v>
      </c>
      <c r="G19" s="302" t="s">
        <v>969</v>
      </c>
      <c r="H19" s="302" t="s">
        <v>970</v>
      </c>
      <c r="I19" s="364">
        <v>25924</v>
      </c>
      <c r="J19" s="295">
        <f>-K2311/0.0833333333333333</f>
        <v>0</v>
      </c>
      <c r="K19" s="295"/>
      <c r="L19" s="296">
        <v>44916</v>
      </c>
      <c r="M19" s="296">
        <v>44552</v>
      </c>
      <c r="N19" s="297">
        <v>44917</v>
      </c>
      <c r="O19" s="307">
        <f>YEAR(N19)</f>
        <v>2022</v>
      </c>
      <c r="P19" s="355">
        <f>MONTH(N19)</f>
        <v>12</v>
      </c>
      <c r="Q19" s="356" t="str">
        <f>IF(P19&gt;9,CONCATENATE(O19,P19),CONCATENATE(O19,"0",P19))</f>
        <v>202212</v>
      </c>
      <c r="R19" s="285" t="s">
        <v>83</v>
      </c>
      <c r="S19" s="300">
        <v>0</v>
      </c>
      <c r="T19" s="300">
        <v>0</v>
      </c>
      <c r="U19" s="339"/>
      <c r="V19" s="279"/>
      <c r="W19" s="279"/>
      <c r="X19" s="279"/>
      <c r="Y1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324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</row>
    <row r="20" spans="1:100" s="8" customFormat="1" ht="38.25" hidden="1" customHeight="1" x14ac:dyDescent="0.2">
      <c r="A20" s="302" t="s">
        <v>574</v>
      </c>
      <c r="B20" s="302"/>
      <c r="C20" s="294"/>
      <c r="D20" s="303" t="s">
        <v>527</v>
      </c>
      <c r="E20" s="303" t="s">
        <v>59</v>
      </c>
      <c r="F20" s="286" t="s">
        <v>22</v>
      </c>
      <c r="G20" s="303" t="s">
        <v>528</v>
      </c>
      <c r="H20" s="303" t="s">
        <v>529</v>
      </c>
      <c r="I20" s="366">
        <v>105935.23</v>
      </c>
      <c r="J20" s="309">
        <f>-K2129/0.0833333333333333</f>
        <v>0</v>
      </c>
      <c r="K20" s="309"/>
      <c r="L20" s="292">
        <v>44545</v>
      </c>
      <c r="M20" s="292">
        <v>44553</v>
      </c>
      <c r="N20" s="292">
        <v>44919</v>
      </c>
      <c r="O20" s="310">
        <f>YEAR(N20)</f>
        <v>2022</v>
      </c>
      <c r="P20" s="298">
        <f>MONTH(N20)</f>
        <v>12</v>
      </c>
      <c r="Q20" s="311" t="str">
        <f>IF(P20&gt;9,CONCATENATE(O20,P20),CONCATENATE(O20,"0",P20))</f>
        <v>202212</v>
      </c>
      <c r="R20" s="285" t="s">
        <v>77</v>
      </c>
      <c r="S20" s="312">
        <v>0</v>
      </c>
      <c r="T20" s="312">
        <v>0</v>
      </c>
      <c r="U20" s="339"/>
      <c r="V20" s="280"/>
      <c r="W20" s="279"/>
      <c r="X20" s="324"/>
      <c r="Y2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80"/>
    </row>
    <row r="21" spans="1:100" s="8" customFormat="1" ht="38.25" hidden="1" customHeight="1" x14ac:dyDescent="0.2">
      <c r="A21" s="303" t="s">
        <v>910</v>
      </c>
      <c r="B21" s="302"/>
      <c r="C21" s="294"/>
      <c r="D21" s="301" t="s">
        <v>1068</v>
      </c>
      <c r="E21" s="302" t="s">
        <v>70</v>
      </c>
      <c r="F21" s="286" t="s">
        <v>18</v>
      </c>
      <c r="G21" s="302" t="s">
        <v>1069</v>
      </c>
      <c r="H21" s="302" t="s">
        <v>460</v>
      </c>
      <c r="I21" s="364">
        <v>2400000</v>
      </c>
      <c r="J21" s="295">
        <f>-K2314/0.0833333333333333</f>
        <v>0</v>
      </c>
      <c r="K21" s="295"/>
      <c r="L21" s="296">
        <v>44608</v>
      </c>
      <c r="M21" s="296">
        <v>44609</v>
      </c>
      <c r="N21" s="297">
        <v>44921</v>
      </c>
      <c r="O21" s="298">
        <f>YEAR(N21)</f>
        <v>2022</v>
      </c>
      <c r="P21" s="298">
        <f>MONTH(N21)</f>
        <v>12</v>
      </c>
      <c r="Q21" s="299" t="str">
        <f>IF(P21&gt;9,CONCATENATE(O21,P21),CONCATENATE(O21,"0",P21))</f>
        <v>202212</v>
      </c>
      <c r="R21" s="285">
        <v>0</v>
      </c>
      <c r="S21" s="300">
        <v>0</v>
      </c>
      <c r="T21" s="300">
        <v>0</v>
      </c>
      <c r="U21" s="339"/>
      <c r="V21" s="280"/>
      <c r="W21" s="279"/>
      <c r="X21" s="280"/>
      <c r="Y2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8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s="8" customFormat="1" ht="38.25" hidden="1" customHeight="1" x14ac:dyDescent="0.2">
      <c r="A22" s="303" t="s">
        <v>910</v>
      </c>
      <c r="B22" s="302"/>
      <c r="C22" s="294"/>
      <c r="D22" s="301" t="s">
        <v>914</v>
      </c>
      <c r="E22" s="302" t="s">
        <v>58</v>
      </c>
      <c r="F22" s="286" t="s">
        <v>22</v>
      </c>
      <c r="G22" s="302" t="s">
        <v>915</v>
      </c>
      <c r="H22" s="301" t="s">
        <v>916</v>
      </c>
      <c r="I22" s="364">
        <v>58001.5</v>
      </c>
      <c r="J22" s="295">
        <f>-K2277/0.0833333333333333</f>
        <v>0</v>
      </c>
      <c r="K22" s="295"/>
      <c r="L22" s="296">
        <v>44517</v>
      </c>
      <c r="M22" s="296">
        <v>44561</v>
      </c>
      <c r="N22" s="296">
        <v>44925</v>
      </c>
      <c r="O22" s="307">
        <f>YEAR(N22)</f>
        <v>2022</v>
      </c>
      <c r="P22" s="298">
        <f>MONTH(N22)</f>
        <v>12</v>
      </c>
      <c r="Q22" s="308" t="str">
        <f>IF(P22&gt;9,CONCATENATE(O22,P22),CONCATENATE(O22,"0",P22))</f>
        <v>202212</v>
      </c>
      <c r="R22" s="285" t="s">
        <v>810</v>
      </c>
      <c r="S22" s="300">
        <v>0</v>
      </c>
      <c r="T22" s="300">
        <v>0</v>
      </c>
      <c r="U22" s="344"/>
      <c r="V22" s="280"/>
      <c r="W22" s="279"/>
      <c r="X22" s="280"/>
      <c r="Y2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324"/>
      <c r="AA22" s="324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7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s="8" customFormat="1" ht="38.25" hidden="1" customHeight="1" x14ac:dyDescent="0.2">
      <c r="A23" s="293" t="s">
        <v>248</v>
      </c>
      <c r="B23" s="302"/>
      <c r="C23" s="294"/>
      <c r="D23" s="301" t="s">
        <v>837</v>
      </c>
      <c r="E23" s="302" t="s">
        <v>60</v>
      </c>
      <c r="F23" s="286" t="s">
        <v>838</v>
      </c>
      <c r="G23" s="302" t="s">
        <v>839</v>
      </c>
      <c r="H23" s="302" t="s">
        <v>840</v>
      </c>
      <c r="I23" s="364">
        <v>790000</v>
      </c>
      <c r="J23" s="295">
        <f>-K2335/0.0833333333333333</f>
        <v>0</v>
      </c>
      <c r="K23" s="295"/>
      <c r="L23" s="296">
        <v>44636</v>
      </c>
      <c r="M23" s="296">
        <v>44468</v>
      </c>
      <c r="N23" s="296">
        <v>44926</v>
      </c>
      <c r="O23" s="307">
        <f>YEAR(N23)</f>
        <v>2022</v>
      </c>
      <c r="P23" s="298">
        <f>MONTH(N23)</f>
        <v>12</v>
      </c>
      <c r="Q23" s="308" t="str">
        <f>IF(P23&gt;9,CONCATENATE(O23,P23),CONCATENATE(O23,"0",P23))</f>
        <v>202212</v>
      </c>
      <c r="R23" s="392">
        <v>0</v>
      </c>
      <c r="S23" s="300">
        <v>0</v>
      </c>
      <c r="T23" s="300">
        <v>0</v>
      </c>
      <c r="U23" s="339"/>
      <c r="V23" s="280"/>
      <c r="W23" s="279"/>
      <c r="X23" s="280"/>
      <c r="Y23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324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</row>
    <row r="24" spans="1:100" s="8" customFormat="1" ht="38.25" hidden="1" customHeight="1" x14ac:dyDescent="0.2">
      <c r="A24" s="293" t="s">
        <v>248</v>
      </c>
      <c r="B24" s="302"/>
      <c r="C24" s="294"/>
      <c r="D24" s="301" t="s">
        <v>363</v>
      </c>
      <c r="E24" s="302" t="s">
        <v>58</v>
      </c>
      <c r="F24" s="286" t="s">
        <v>22</v>
      </c>
      <c r="G24" s="302" t="s">
        <v>364</v>
      </c>
      <c r="H24" s="302" t="s">
        <v>365</v>
      </c>
      <c r="I24" s="364">
        <v>556463.13</v>
      </c>
      <c r="J24" s="295">
        <f>-K2243/0.0833333333333333</f>
        <v>0</v>
      </c>
      <c r="K24" s="295"/>
      <c r="L24" s="296">
        <v>43978</v>
      </c>
      <c r="M24" s="296">
        <v>43282</v>
      </c>
      <c r="N24" s="297">
        <v>44926</v>
      </c>
      <c r="O24" s="298">
        <f>YEAR(N24)</f>
        <v>2022</v>
      </c>
      <c r="P24" s="298">
        <f>MONTH(N24)</f>
        <v>12</v>
      </c>
      <c r="Q24" s="299" t="str">
        <f>IF(P24&gt;9,CONCATENATE(O24,P24),CONCATENATE(O24,"0",P24))</f>
        <v>202212</v>
      </c>
      <c r="R24" s="285">
        <v>0</v>
      </c>
      <c r="S24" s="300">
        <v>0</v>
      </c>
      <c r="T24" s="300">
        <v>0</v>
      </c>
      <c r="U24" s="339"/>
      <c r="V24" s="280"/>
      <c r="W24" s="279"/>
      <c r="X24" s="280"/>
      <c r="Y2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24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80"/>
    </row>
    <row r="25" spans="1:100" s="8" customFormat="1" ht="38.25" hidden="1" customHeight="1" x14ac:dyDescent="0.2">
      <c r="A25" s="293" t="s">
        <v>248</v>
      </c>
      <c r="B25" s="302"/>
      <c r="C25" s="294"/>
      <c r="D25" s="303" t="s">
        <v>1080</v>
      </c>
      <c r="E25" s="303" t="s">
        <v>60</v>
      </c>
      <c r="F25" s="291" t="s">
        <v>1081</v>
      </c>
      <c r="G25" s="303" t="s">
        <v>1082</v>
      </c>
      <c r="H25" s="303" t="s">
        <v>1083</v>
      </c>
      <c r="I25" s="366">
        <v>1500000</v>
      </c>
      <c r="J25" s="309">
        <f>-K2344/0.0833333333333333</f>
        <v>0</v>
      </c>
      <c r="K25" s="309"/>
      <c r="L25" s="292">
        <v>44622</v>
      </c>
      <c r="M25" s="292">
        <v>44652</v>
      </c>
      <c r="N25" s="292">
        <v>44926</v>
      </c>
      <c r="O25" s="310">
        <f>YEAR(N25)</f>
        <v>2022</v>
      </c>
      <c r="P25" s="298">
        <f>MONTH(N25)</f>
        <v>12</v>
      </c>
      <c r="Q25" s="311" t="str">
        <f>IF(P25&gt;9,CONCATENATE(O25,P25),CONCATENATE(O25,"0",P25))</f>
        <v>202212</v>
      </c>
      <c r="R25" s="285">
        <v>0</v>
      </c>
      <c r="S25" s="312">
        <v>0</v>
      </c>
      <c r="T25" s="312">
        <v>0</v>
      </c>
      <c r="U25" s="343"/>
      <c r="V25" s="279"/>
      <c r="W25" s="279"/>
      <c r="X25" s="279"/>
      <c r="Y2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324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</row>
    <row r="26" spans="1:100" s="8" customFormat="1" ht="38.25" hidden="1" customHeight="1" x14ac:dyDescent="0.2">
      <c r="A26" s="302" t="s">
        <v>76</v>
      </c>
      <c r="B26" s="302"/>
      <c r="C26" s="294"/>
      <c r="D26" s="301" t="s">
        <v>774</v>
      </c>
      <c r="E26" s="302" t="s">
        <v>70</v>
      </c>
      <c r="F26" s="286" t="s">
        <v>22</v>
      </c>
      <c r="G26" s="302" t="s">
        <v>775</v>
      </c>
      <c r="H26" s="302" t="s">
        <v>776</v>
      </c>
      <c r="I26" s="364">
        <v>29549.119999999999</v>
      </c>
      <c r="J26" s="295">
        <f>-K2273/0.0833333333333333</f>
        <v>0</v>
      </c>
      <c r="K26" s="295"/>
      <c r="L26" s="296">
        <v>44293</v>
      </c>
      <c r="M26" s="296">
        <v>44197</v>
      </c>
      <c r="N26" s="296">
        <v>44926</v>
      </c>
      <c r="O26" s="307">
        <f>YEAR(N26)</f>
        <v>2022</v>
      </c>
      <c r="P26" s="298">
        <f>MONTH(N26)</f>
        <v>12</v>
      </c>
      <c r="Q26" s="308" t="str">
        <f>IF(P26&gt;9,CONCATENATE(O26,P26),CONCATENATE(O26,"0",P26))</f>
        <v>202212</v>
      </c>
      <c r="R26" s="285" t="s">
        <v>83</v>
      </c>
      <c r="S26" s="300">
        <v>0</v>
      </c>
      <c r="T26" s="300">
        <v>0</v>
      </c>
      <c r="U26" s="339"/>
      <c r="V26" s="280"/>
      <c r="W26" s="279"/>
      <c r="X26" s="324"/>
      <c r="Y26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</row>
    <row r="27" spans="1:100" s="7" customFormat="1" ht="38.25" hidden="1" customHeight="1" x14ac:dyDescent="0.2">
      <c r="A27" s="302" t="s">
        <v>76</v>
      </c>
      <c r="B27" s="302"/>
      <c r="C27" s="294"/>
      <c r="D27" s="302" t="s">
        <v>1267</v>
      </c>
      <c r="E27" s="302" t="s">
        <v>1266</v>
      </c>
      <c r="F27" s="286" t="s">
        <v>18</v>
      </c>
      <c r="G27" s="302" t="s">
        <v>1264</v>
      </c>
      <c r="H27" s="302" t="s">
        <v>1265</v>
      </c>
      <c r="I27" s="364">
        <v>0</v>
      </c>
      <c r="J27" s="295">
        <f>-K2348/0.0833333333333333</f>
        <v>0</v>
      </c>
      <c r="K27" s="295"/>
      <c r="L27" s="296">
        <v>44867</v>
      </c>
      <c r="M27" s="296">
        <v>44902</v>
      </c>
      <c r="N27" s="296">
        <v>44926</v>
      </c>
      <c r="O27" s="307">
        <f>YEAR(N27)</f>
        <v>2022</v>
      </c>
      <c r="P27" s="325">
        <f>MONTH(N27)</f>
        <v>12</v>
      </c>
      <c r="Q27" s="308" t="str">
        <f>IF(P27&gt;9,CONCATENATE(O27,P27),CONCATENATE(O27,"0",P27))</f>
        <v>202212</v>
      </c>
      <c r="R27" s="285">
        <v>0</v>
      </c>
      <c r="S27" s="300">
        <v>0.02</v>
      </c>
      <c r="T27" s="300">
        <v>0.02</v>
      </c>
      <c r="U27" s="339"/>
      <c r="V27" s="280"/>
      <c r="W27" s="280"/>
      <c r="X27" s="324"/>
      <c r="Y2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324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s="8" customFormat="1" ht="38.25" hidden="1" customHeight="1" x14ac:dyDescent="0.2">
      <c r="A28" s="302" t="s">
        <v>1118</v>
      </c>
      <c r="B28" s="302"/>
      <c r="C28" s="294"/>
      <c r="D28" s="301" t="s">
        <v>791</v>
      </c>
      <c r="E28" s="302" t="s">
        <v>57</v>
      </c>
      <c r="F28" s="286" t="s">
        <v>18</v>
      </c>
      <c r="G28" s="303" t="s">
        <v>792</v>
      </c>
      <c r="H28" s="302" t="s">
        <v>380</v>
      </c>
      <c r="I28" s="364">
        <v>445000</v>
      </c>
      <c r="J28" s="295">
        <f>-K2294/0.0833333333333333</f>
        <v>0</v>
      </c>
      <c r="K28" s="295"/>
      <c r="L28" s="296">
        <v>44524</v>
      </c>
      <c r="M28" s="296">
        <v>44562</v>
      </c>
      <c r="N28" s="297">
        <v>44926</v>
      </c>
      <c r="O28" s="298">
        <f>YEAR(N28)</f>
        <v>2022</v>
      </c>
      <c r="P28" s="298">
        <f>MONTH(N28)</f>
        <v>12</v>
      </c>
      <c r="Q28" s="299" t="str">
        <f>IF(P28&gt;9,CONCATENATE(O28,P28),CONCATENATE(O28,"0",P28))</f>
        <v>202212</v>
      </c>
      <c r="R28" s="285" t="s">
        <v>83</v>
      </c>
      <c r="S28" s="300">
        <v>0</v>
      </c>
      <c r="T28" s="300">
        <v>0</v>
      </c>
      <c r="U28" s="339"/>
      <c r="V28" s="280"/>
      <c r="W28" s="279"/>
      <c r="X28" s="324"/>
      <c r="Y2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24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80"/>
    </row>
    <row r="29" spans="1:100" s="8" customFormat="1" ht="38.25" hidden="1" customHeight="1" x14ac:dyDescent="0.2">
      <c r="A29" s="302" t="s">
        <v>1314</v>
      </c>
      <c r="B29" s="302"/>
      <c r="C29" s="294"/>
      <c r="D29" s="302" t="s">
        <v>1313</v>
      </c>
      <c r="E29" s="302" t="s">
        <v>66</v>
      </c>
      <c r="F29" s="286" t="s">
        <v>1312</v>
      </c>
      <c r="G29" s="302" t="s">
        <v>1310</v>
      </c>
      <c r="H29" s="302" t="s">
        <v>1311</v>
      </c>
      <c r="I29" s="364">
        <v>20000</v>
      </c>
      <c r="J29" s="295">
        <f>-K2350/0.0833333333333333</f>
        <v>0</v>
      </c>
      <c r="K29" s="295"/>
      <c r="L29" s="296">
        <v>44853</v>
      </c>
      <c r="M29" s="296">
        <v>44835</v>
      </c>
      <c r="N29" s="296">
        <v>44926</v>
      </c>
      <c r="O29" s="307">
        <f>YEAR(N29)</f>
        <v>2022</v>
      </c>
      <c r="P29" s="325">
        <f>MONTH(N29)</f>
        <v>12</v>
      </c>
      <c r="Q29" s="308" t="str">
        <f>IF(P29&gt;9,CONCATENATE(O29,P29),CONCATENATE(O29,"0",P29))</f>
        <v>202212</v>
      </c>
      <c r="R29" s="285">
        <v>0</v>
      </c>
      <c r="S29" s="300">
        <v>0</v>
      </c>
      <c r="T29" s="300">
        <v>0</v>
      </c>
      <c r="U29" s="339"/>
      <c r="V29" s="280"/>
      <c r="W29" s="280"/>
      <c r="X29" s="324"/>
      <c r="Y2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324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</row>
    <row r="30" spans="1:100" s="8" customFormat="1" ht="38.25" customHeight="1" x14ac:dyDescent="0.2">
      <c r="A30" s="302" t="s">
        <v>574</v>
      </c>
      <c r="B30" s="302"/>
      <c r="C30" s="294"/>
      <c r="D30" s="303" t="s">
        <v>992</v>
      </c>
      <c r="E30" s="303" t="s">
        <v>70</v>
      </c>
      <c r="F30" s="286" t="s">
        <v>993</v>
      </c>
      <c r="G30" s="303" t="s">
        <v>994</v>
      </c>
      <c r="H30" s="303" t="s">
        <v>995</v>
      </c>
      <c r="I30" s="366">
        <v>27195</v>
      </c>
      <c r="J30" s="309">
        <f>-K2306/0.0833333333333333</f>
        <v>0</v>
      </c>
      <c r="K30" s="309"/>
      <c r="L30" s="292">
        <v>44580</v>
      </c>
      <c r="M30" s="292">
        <v>44562</v>
      </c>
      <c r="N30" s="292">
        <v>44926</v>
      </c>
      <c r="O30" s="310">
        <f>YEAR(N30)</f>
        <v>2022</v>
      </c>
      <c r="P30" s="298">
        <f>MONTH(N30)</f>
        <v>12</v>
      </c>
      <c r="Q30" s="311" t="str">
        <f>IF(P30&gt;9,CONCATENATE(O30,P30),CONCATENATE(O30,"0",P30))</f>
        <v>202212</v>
      </c>
      <c r="R30" s="285" t="s">
        <v>162</v>
      </c>
      <c r="S30" s="312">
        <v>0</v>
      </c>
      <c r="T30" s="312">
        <v>0</v>
      </c>
      <c r="U30" s="339"/>
      <c r="V30" s="280"/>
      <c r="W30" s="279"/>
      <c r="X30" s="324"/>
      <c r="Y3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80"/>
    </row>
    <row r="31" spans="1:100" s="8" customFormat="1" ht="38.25" hidden="1" customHeight="1" x14ac:dyDescent="0.2">
      <c r="A31" s="303" t="s">
        <v>910</v>
      </c>
      <c r="B31" s="302"/>
      <c r="C31" s="294"/>
      <c r="D31" s="301" t="s">
        <v>394</v>
      </c>
      <c r="E31" s="293" t="s">
        <v>60</v>
      </c>
      <c r="F31" s="286" t="s">
        <v>395</v>
      </c>
      <c r="G31" s="302" t="s">
        <v>396</v>
      </c>
      <c r="H31" s="302" t="s">
        <v>94</v>
      </c>
      <c r="I31" s="364">
        <v>620000</v>
      </c>
      <c r="J31" s="295">
        <f>-K1917/0.0833333333333333</f>
        <v>0</v>
      </c>
      <c r="K31" s="295"/>
      <c r="L31" s="296">
        <v>44727</v>
      </c>
      <c r="M31" s="296">
        <v>44743</v>
      </c>
      <c r="N31" s="297">
        <v>44926</v>
      </c>
      <c r="O31" s="298">
        <f>YEAR(N31)</f>
        <v>2022</v>
      </c>
      <c r="P31" s="298">
        <f>MONTH(N31)</f>
        <v>12</v>
      </c>
      <c r="Q31" s="299" t="str">
        <f>IF(P31&gt;9,CONCATENATE(O31,P31),CONCATENATE(O31,"0",P31))</f>
        <v>202212</v>
      </c>
      <c r="R31" s="285">
        <v>0</v>
      </c>
      <c r="S31" s="300">
        <v>0</v>
      </c>
      <c r="T31" s="300">
        <v>0</v>
      </c>
      <c r="U31" s="339"/>
      <c r="V31" s="280"/>
      <c r="W31" s="279"/>
      <c r="X31" s="280"/>
      <c r="Y3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</row>
    <row r="32" spans="1:100" s="8" customFormat="1" ht="38.25" hidden="1" customHeight="1" x14ac:dyDescent="0.2">
      <c r="A32" s="303" t="s">
        <v>910</v>
      </c>
      <c r="B32" s="302"/>
      <c r="C32" s="294"/>
      <c r="D32" s="301" t="s">
        <v>437</v>
      </c>
      <c r="E32" s="293" t="s">
        <v>60</v>
      </c>
      <c r="F32" s="286" t="s">
        <v>433</v>
      </c>
      <c r="G32" s="302" t="s">
        <v>434</v>
      </c>
      <c r="H32" s="302" t="s">
        <v>356</v>
      </c>
      <c r="I32" s="364">
        <v>2000000</v>
      </c>
      <c r="J32" s="295">
        <f>-K1969/0.0833333333333333</f>
        <v>0</v>
      </c>
      <c r="K32" s="295"/>
      <c r="L32" s="296">
        <v>44657</v>
      </c>
      <c r="M32" s="296">
        <v>44633</v>
      </c>
      <c r="N32" s="297">
        <v>44926</v>
      </c>
      <c r="O32" s="298">
        <f>YEAR(N32)</f>
        <v>2022</v>
      </c>
      <c r="P32" s="298">
        <f>MONTH(N32)</f>
        <v>12</v>
      </c>
      <c r="Q32" s="299" t="str">
        <f>IF(P32&gt;9,CONCATENATE(O32,P32),CONCATENATE(O32,"0",P32))</f>
        <v>202212</v>
      </c>
      <c r="R32" s="257">
        <v>0</v>
      </c>
      <c r="S32" s="300">
        <v>0</v>
      </c>
      <c r="T32" s="300">
        <v>0</v>
      </c>
      <c r="U32" s="339"/>
      <c r="V32" s="280"/>
      <c r="W32" s="279"/>
      <c r="X32" s="280"/>
      <c r="Y3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</row>
    <row r="33" spans="1:44" s="8" customFormat="1" ht="38.25" hidden="1" customHeight="1" x14ac:dyDescent="0.2">
      <c r="A33" s="303" t="s">
        <v>910</v>
      </c>
      <c r="B33" s="302"/>
      <c r="C33" s="294"/>
      <c r="D33" s="301" t="s">
        <v>436</v>
      </c>
      <c r="E33" s="293" t="s">
        <v>60</v>
      </c>
      <c r="F33" s="286" t="s">
        <v>433</v>
      </c>
      <c r="G33" s="302" t="s">
        <v>434</v>
      </c>
      <c r="H33" s="302" t="s">
        <v>430</v>
      </c>
      <c r="I33" s="364">
        <v>1000000</v>
      </c>
      <c r="J33" s="295">
        <f>-K1970/0.0833333333333333</f>
        <v>0</v>
      </c>
      <c r="K33" s="295"/>
      <c r="L33" s="296">
        <v>44657</v>
      </c>
      <c r="M33" s="296">
        <v>44633</v>
      </c>
      <c r="N33" s="297">
        <v>44926</v>
      </c>
      <c r="O33" s="298">
        <f>YEAR(N33)</f>
        <v>2022</v>
      </c>
      <c r="P33" s="298">
        <f>MONTH(N33)</f>
        <v>12</v>
      </c>
      <c r="Q33" s="299" t="str">
        <f>IF(P33&gt;9,CONCATENATE(O33,P33),CONCATENATE(O33,"0",P33))</f>
        <v>202212</v>
      </c>
      <c r="R33" s="257">
        <v>0</v>
      </c>
      <c r="S33" s="300">
        <v>0</v>
      </c>
      <c r="T33" s="300">
        <v>0</v>
      </c>
      <c r="U33" s="339"/>
      <c r="V33" s="280"/>
      <c r="W33" s="279"/>
      <c r="X33" s="280"/>
      <c r="Y3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</row>
    <row r="34" spans="1:44" s="8" customFormat="1" ht="38.25" hidden="1" customHeight="1" x14ac:dyDescent="0.2">
      <c r="A34" s="303" t="s">
        <v>910</v>
      </c>
      <c r="B34" s="302"/>
      <c r="C34" s="294"/>
      <c r="D34" s="301" t="s">
        <v>432</v>
      </c>
      <c r="E34" s="293" t="s">
        <v>60</v>
      </c>
      <c r="F34" s="286" t="s">
        <v>433</v>
      </c>
      <c r="G34" s="302" t="s">
        <v>434</v>
      </c>
      <c r="H34" s="302" t="s">
        <v>435</v>
      </c>
      <c r="I34" s="364">
        <v>3000000</v>
      </c>
      <c r="J34" s="295">
        <f>-K1972/0.0833333333333333</f>
        <v>0</v>
      </c>
      <c r="K34" s="295"/>
      <c r="L34" s="296">
        <v>44657</v>
      </c>
      <c r="M34" s="296">
        <v>44633</v>
      </c>
      <c r="N34" s="297">
        <v>44926</v>
      </c>
      <c r="O34" s="298">
        <f>YEAR(N34)</f>
        <v>2022</v>
      </c>
      <c r="P34" s="298">
        <f>MONTH(N34)</f>
        <v>12</v>
      </c>
      <c r="Q34" s="299" t="str">
        <f>IF(P34&gt;9,CONCATENATE(O34,P34),CONCATENATE(O34,"0",P34))</f>
        <v>202212</v>
      </c>
      <c r="R34" s="257">
        <v>0</v>
      </c>
      <c r="S34" s="300">
        <v>0</v>
      </c>
      <c r="T34" s="300">
        <v>0</v>
      </c>
      <c r="U34" s="339"/>
      <c r="V34" s="280"/>
      <c r="W34" s="279"/>
      <c r="X34" s="280"/>
      <c r="Y3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</row>
    <row r="35" spans="1:44" s="8" customFormat="1" ht="38.25" hidden="1" customHeight="1" x14ac:dyDescent="0.2">
      <c r="A35" s="303" t="s">
        <v>910</v>
      </c>
      <c r="B35" s="302"/>
      <c r="C35" s="294"/>
      <c r="D35" s="301" t="s">
        <v>370</v>
      </c>
      <c r="E35" s="293" t="s">
        <v>60</v>
      </c>
      <c r="F35" s="291" t="s">
        <v>371</v>
      </c>
      <c r="G35" s="301" t="s">
        <v>372</v>
      </c>
      <c r="H35" s="301" t="s">
        <v>373</v>
      </c>
      <c r="I35" s="364">
        <v>350000</v>
      </c>
      <c r="J35" s="295">
        <f>-K1848/0.0833333333333333</f>
        <v>0</v>
      </c>
      <c r="K35" s="295"/>
      <c r="L35" s="296">
        <v>44657</v>
      </c>
      <c r="M35" s="296">
        <v>44652</v>
      </c>
      <c r="N35" s="297">
        <v>44926</v>
      </c>
      <c r="O35" s="298">
        <f>YEAR(N35)</f>
        <v>2022</v>
      </c>
      <c r="P35" s="298">
        <f>MONTH(N35)</f>
        <v>12</v>
      </c>
      <c r="Q35" s="299" t="str">
        <f>IF(P35&gt;9,CONCATENATE(O35,P35),CONCATENATE(O35,"0",P35))</f>
        <v>202212</v>
      </c>
      <c r="R35" s="285">
        <v>0</v>
      </c>
      <c r="S35" s="300">
        <v>0</v>
      </c>
      <c r="T35" s="300">
        <v>0</v>
      </c>
      <c r="U35" s="344"/>
      <c r="V35" s="280"/>
      <c r="W35" s="279"/>
      <c r="X35" s="324"/>
      <c r="Y3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</row>
    <row r="36" spans="1:44" s="8" customFormat="1" ht="38.25" hidden="1" customHeight="1" x14ac:dyDescent="0.2">
      <c r="A36" s="288" t="s">
        <v>40</v>
      </c>
      <c r="B36" s="288" t="s">
        <v>170</v>
      </c>
      <c r="C36" s="314" t="s">
        <v>174</v>
      </c>
      <c r="D36" s="290" t="s">
        <v>278</v>
      </c>
      <c r="E36" s="288" t="s">
        <v>57</v>
      </c>
      <c r="F36" s="253" t="s">
        <v>241</v>
      </c>
      <c r="G36" s="288" t="s">
        <v>73</v>
      </c>
      <c r="H36" s="288" t="s">
        <v>0</v>
      </c>
      <c r="I36" s="367">
        <v>4000000</v>
      </c>
      <c r="J36" s="255">
        <f>-K2186/0.0833333333333333</f>
        <v>0</v>
      </c>
      <c r="K36" s="255"/>
      <c r="L36" s="256">
        <v>44622</v>
      </c>
      <c r="M36" s="256">
        <v>44622</v>
      </c>
      <c r="N36" s="256">
        <v>44926</v>
      </c>
      <c r="O36" s="274">
        <f>YEAR(N36)</f>
        <v>2022</v>
      </c>
      <c r="P36" s="273">
        <f>MONTH(N36)</f>
        <v>12</v>
      </c>
      <c r="Q36" s="270" t="str">
        <f>IF(P36&gt;9,CONCATENATE(O36,P36),CONCATENATE(O36,"0",P36))</f>
        <v>202212</v>
      </c>
      <c r="R36" s="257">
        <v>0</v>
      </c>
      <c r="S36" s="258">
        <v>0.04</v>
      </c>
      <c r="T36" s="258">
        <v>0.02</v>
      </c>
      <c r="U36" s="340"/>
      <c r="V36" s="287"/>
      <c r="W36" s="287" t="s">
        <v>169</v>
      </c>
      <c r="X36" s="287"/>
      <c r="Y36" s="23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6" s="324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</row>
    <row r="37" spans="1:44" s="8" customFormat="1" ht="38.25" hidden="1" customHeight="1" x14ac:dyDescent="0.2">
      <c r="A37" s="293" t="s">
        <v>40</v>
      </c>
      <c r="B37" s="302"/>
      <c r="C37" s="294"/>
      <c r="D37" s="301" t="s">
        <v>538</v>
      </c>
      <c r="E37" s="293" t="s">
        <v>57</v>
      </c>
      <c r="F37" s="286" t="s">
        <v>536</v>
      </c>
      <c r="G37" s="302" t="s">
        <v>537</v>
      </c>
      <c r="H37" s="302" t="s">
        <v>190</v>
      </c>
      <c r="I37" s="364">
        <v>12348284</v>
      </c>
      <c r="J37" s="295">
        <f>-K2113/0.0833333333333333</f>
        <v>0</v>
      </c>
      <c r="K37" s="295"/>
      <c r="L37" s="296">
        <v>44538</v>
      </c>
      <c r="M37" s="296">
        <v>44562</v>
      </c>
      <c r="N37" s="297">
        <v>44926</v>
      </c>
      <c r="O37" s="298">
        <f>YEAR(N37)</f>
        <v>2022</v>
      </c>
      <c r="P37" s="298">
        <f>MONTH(N37)</f>
        <v>12</v>
      </c>
      <c r="Q37" s="299" t="str">
        <f>IF(P37&gt;9,CONCATENATE(O37,P37),CONCATENATE(O37,"0",P37))</f>
        <v>202212</v>
      </c>
      <c r="R37" s="285">
        <v>0</v>
      </c>
      <c r="S37" s="300">
        <v>0</v>
      </c>
      <c r="T37" s="300">
        <v>0</v>
      </c>
      <c r="U37" s="339"/>
      <c r="V37" s="280"/>
      <c r="W37" s="279"/>
      <c r="X37" s="280"/>
      <c r="Y3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324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79"/>
    </row>
    <row r="38" spans="1:44" s="8" customFormat="1" ht="38.25" hidden="1" customHeight="1" x14ac:dyDescent="0.2">
      <c r="A38" s="293" t="s">
        <v>40</v>
      </c>
      <c r="B38" s="302"/>
      <c r="C38" s="294"/>
      <c r="D38" s="301" t="s">
        <v>680</v>
      </c>
      <c r="E38" s="293" t="s">
        <v>57</v>
      </c>
      <c r="F38" s="286" t="s">
        <v>536</v>
      </c>
      <c r="G38" s="302" t="s">
        <v>681</v>
      </c>
      <c r="H38" s="302" t="s">
        <v>190</v>
      </c>
      <c r="I38" s="364">
        <v>85540</v>
      </c>
      <c r="J38" s="295">
        <f>-K2220/0.0833333333333333</f>
        <v>0</v>
      </c>
      <c r="K38" s="295"/>
      <c r="L38" s="296">
        <v>44538</v>
      </c>
      <c r="M38" s="296">
        <v>44562</v>
      </c>
      <c r="N38" s="297">
        <v>44926</v>
      </c>
      <c r="O38" s="298">
        <f>YEAR(N38)</f>
        <v>2022</v>
      </c>
      <c r="P38" s="298">
        <f>MONTH(N38)</f>
        <v>12</v>
      </c>
      <c r="Q38" s="299" t="str">
        <f>IF(P38&gt;9,CONCATENATE(O38,P38),CONCATENATE(O38,"0",P38))</f>
        <v>202212</v>
      </c>
      <c r="R38" s="285">
        <v>0</v>
      </c>
      <c r="S38" s="300">
        <v>0</v>
      </c>
      <c r="T38" s="300">
        <v>0</v>
      </c>
      <c r="U38" s="339"/>
      <c r="V38" s="280"/>
      <c r="W38" s="279"/>
      <c r="X38" s="280"/>
      <c r="Y3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324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79"/>
    </row>
    <row r="39" spans="1:44" s="8" customFormat="1" ht="38.25" hidden="1" customHeight="1" x14ac:dyDescent="0.2">
      <c r="A39" s="303" t="s">
        <v>40</v>
      </c>
      <c r="B39" s="302"/>
      <c r="C39" s="294"/>
      <c r="D39" s="302" t="s">
        <v>746</v>
      </c>
      <c r="E39" s="293" t="s">
        <v>57</v>
      </c>
      <c r="F39" s="286" t="s">
        <v>747</v>
      </c>
      <c r="G39" s="302" t="s">
        <v>748</v>
      </c>
      <c r="H39" s="302" t="s">
        <v>449</v>
      </c>
      <c r="I39" s="364">
        <v>1695000</v>
      </c>
      <c r="J39" s="295">
        <f>-K2206/0.0833333333333333</f>
        <v>0</v>
      </c>
      <c r="K39" s="295"/>
      <c r="L39" s="296">
        <v>44517</v>
      </c>
      <c r="M39" s="296">
        <v>44562</v>
      </c>
      <c r="N39" s="297">
        <v>44926</v>
      </c>
      <c r="O39" s="298">
        <f>YEAR(N39)</f>
        <v>2022</v>
      </c>
      <c r="P39" s="298">
        <f>MONTH(N39)</f>
        <v>12</v>
      </c>
      <c r="Q39" s="299" t="str">
        <f>IF(P39&gt;9,CONCATENATE(O39,P39),CONCATENATE(O39,"0",P39))</f>
        <v>202212</v>
      </c>
      <c r="R39" s="285">
        <v>0</v>
      </c>
      <c r="S39" s="300">
        <v>0</v>
      </c>
      <c r="T39" s="300">
        <v>0</v>
      </c>
      <c r="U39" s="339"/>
      <c r="V39" s="279"/>
      <c r="W39" s="279"/>
      <c r="X39" s="279"/>
      <c r="Y3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80"/>
    </row>
    <row r="40" spans="1:44" s="8" customFormat="1" ht="38.25" hidden="1" customHeight="1" x14ac:dyDescent="0.2">
      <c r="A40" s="302" t="s">
        <v>381</v>
      </c>
      <c r="B40" s="302"/>
      <c r="C40" s="294"/>
      <c r="D40" s="301" t="s">
        <v>456</v>
      </c>
      <c r="E40" s="302" t="s">
        <v>457</v>
      </c>
      <c r="F40" s="286" t="s">
        <v>22</v>
      </c>
      <c r="G40" s="302" t="s">
        <v>458</v>
      </c>
      <c r="H40" s="301" t="s">
        <v>459</v>
      </c>
      <c r="I40" s="364">
        <v>386749.42</v>
      </c>
      <c r="J40" s="295">
        <f>-K2013/0.0833333333333333</f>
        <v>0</v>
      </c>
      <c r="K40" s="295"/>
      <c r="L40" s="296">
        <v>44538</v>
      </c>
      <c r="M40" s="296">
        <v>44562</v>
      </c>
      <c r="N40" s="296">
        <v>44926</v>
      </c>
      <c r="O40" s="307">
        <f>YEAR(N40)</f>
        <v>2022</v>
      </c>
      <c r="P40" s="298">
        <f>MONTH(N40)</f>
        <v>12</v>
      </c>
      <c r="Q40" s="308" t="str">
        <f>IF(P40&gt;9,CONCATENATE(O40,P40),CONCATENATE(O40,"0",P40))</f>
        <v>202212</v>
      </c>
      <c r="R40" s="285">
        <v>0</v>
      </c>
      <c r="S40" s="300">
        <v>0</v>
      </c>
      <c r="T40" s="300">
        <v>0</v>
      </c>
      <c r="U40" s="343"/>
      <c r="V40" s="280"/>
      <c r="W40" s="279"/>
      <c r="X40" s="280"/>
      <c r="Y4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324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80"/>
    </row>
    <row r="41" spans="1:44" s="8" customFormat="1" ht="38.25" hidden="1" customHeight="1" x14ac:dyDescent="0.2">
      <c r="A41" s="303" t="s">
        <v>381</v>
      </c>
      <c r="B41" s="302" t="s">
        <v>173</v>
      </c>
      <c r="C41" s="294" t="s">
        <v>174</v>
      </c>
      <c r="D41" s="303" t="s">
        <v>271</v>
      </c>
      <c r="E41" s="303" t="s">
        <v>66</v>
      </c>
      <c r="F41" s="291" t="s">
        <v>22</v>
      </c>
      <c r="G41" s="303" t="s">
        <v>219</v>
      </c>
      <c r="H41" s="303" t="s">
        <v>28</v>
      </c>
      <c r="I41" s="366">
        <v>33679156</v>
      </c>
      <c r="J41" s="309">
        <f>-K1820/0.0833333333333333</f>
        <v>0</v>
      </c>
      <c r="K41" s="309"/>
      <c r="L41" s="292">
        <v>44503</v>
      </c>
      <c r="M41" s="292">
        <v>44562</v>
      </c>
      <c r="N41" s="292">
        <v>44926</v>
      </c>
      <c r="O41" s="310">
        <f>YEAR(N41)</f>
        <v>2022</v>
      </c>
      <c r="P41" s="298">
        <f>MONTH(N41)</f>
        <v>12</v>
      </c>
      <c r="Q41" s="308" t="str">
        <f>IF(P41&gt;9,CONCATENATE(O41,P41),CONCATENATE(O41,"0",P41))</f>
        <v>202212</v>
      </c>
      <c r="R41" s="285" t="s">
        <v>904</v>
      </c>
      <c r="S41" s="312">
        <v>0</v>
      </c>
      <c r="T41" s="312">
        <v>0</v>
      </c>
      <c r="U41" s="343"/>
      <c r="V41" s="279"/>
      <c r="W41" s="279"/>
      <c r="X41" s="279"/>
      <c r="Y41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80"/>
    </row>
    <row r="42" spans="1:44" s="8" customFormat="1" ht="38.25" hidden="1" customHeight="1" x14ac:dyDescent="0.2">
      <c r="A42" s="303" t="s">
        <v>381</v>
      </c>
      <c r="B42" s="302" t="s">
        <v>173</v>
      </c>
      <c r="C42" s="302" t="s">
        <v>174</v>
      </c>
      <c r="D42" s="303" t="s">
        <v>232</v>
      </c>
      <c r="E42" s="276" t="s">
        <v>81</v>
      </c>
      <c r="F42" s="291" t="s">
        <v>179</v>
      </c>
      <c r="G42" s="303" t="s">
        <v>180</v>
      </c>
      <c r="H42" s="276" t="s">
        <v>39</v>
      </c>
      <c r="I42" s="370" t="s">
        <v>41</v>
      </c>
      <c r="J42" s="246">
        <f>-K1825/0.0833333333333333</f>
        <v>0</v>
      </c>
      <c r="K42" s="246"/>
      <c r="L42" s="245">
        <v>42704</v>
      </c>
      <c r="M42" s="245">
        <v>41275</v>
      </c>
      <c r="N42" s="245">
        <v>44926</v>
      </c>
      <c r="O42" s="268">
        <f>YEAR(N42)</f>
        <v>2022</v>
      </c>
      <c r="P42" s="266">
        <f>MONTH(N42)</f>
        <v>12</v>
      </c>
      <c r="Q42" s="269" t="str">
        <f>IF(P42&gt;9,CONCATENATE(O42,P42),CONCATENATE(O42,"0",P42))</f>
        <v>202212</v>
      </c>
      <c r="R42" s="285">
        <v>0</v>
      </c>
      <c r="S42" s="237">
        <v>0.08</v>
      </c>
      <c r="T42" s="237">
        <v>0.03</v>
      </c>
      <c r="U42" s="346"/>
      <c r="V42" s="278"/>
      <c r="W42" s="278"/>
      <c r="X42" s="278" t="s">
        <v>168</v>
      </c>
      <c r="Y42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2" s="324"/>
      <c r="AA42" s="324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</row>
    <row r="43" spans="1:44" s="8" customFormat="1" ht="38.25" hidden="1" customHeight="1" x14ac:dyDescent="0.2">
      <c r="A43" s="302" t="s">
        <v>381</v>
      </c>
      <c r="B43" s="293" t="s">
        <v>173</v>
      </c>
      <c r="C43" s="314" t="s">
        <v>174</v>
      </c>
      <c r="D43" s="290" t="s">
        <v>253</v>
      </c>
      <c r="E43" s="288" t="s">
        <v>62</v>
      </c>
      <c r="F43" s="259" t="s">
        <v>254</v>
      </c>
      <c r="G43" s="293" t="s">
        <v>255</v>
      </c>
      <c r="H43" s="293" t="s">
        <v>256</v>
      </c>
      <c r="I43" s="367">
        <v>145935.21</v>
      </c>
      <c r="J43" s="255">
        <f>-K1954/0.0833333333333333</f>
        <v>0</v>
      </c>
      <c r="K43" s="255"/>
      <c r="L43" s="261">
        <v>44370</v>
      </c>
      <c r="M43" s="261">
        <v>44367</v>
      </c>
      <c r="N43" s="262">
        <v>44926</v>
      </c>
      <c r="O43" s="273">
        <f>YEAR(N43)</f>
        <v>2022</v>
      </c>
      <c r="P43" s="273">
        <f>MONTH(N43)</f>
        <v>12</v>
      </c>
      <c r="Q43" s="267" t="str">
        <f>IF(P43&gt;9,CONCATENATE(O43,P43),CONCATENATE(O43,"0",P43))</f>
        <v>202212</v>
      </c>
      <c r="R43" s="285">
        <v>0</v>
      </c>
      <c r="S43" s="258">
        <v>0</v>
      </c>
      <c r="T43" s="258">
        <v>0</v>
      </c>
      <c r="U43" s="340"/>
      <c r="V43" s="289"/>
      <c r="W43" s="287"/>
      <c r="X43" s="289"/>
      <c r="Y4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06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0"/>
    </row>
    <row r="44" spans="1:44" s="8" customFormat="1" ht="38.25" hidden="1" customHeight="1" x14ac:dyDescent="0.2">
      <c r="A44" s="302" t="s">
        <v>381</v>
      </c>
      <c r="B44" s="302"/>
      <c r="C44" s="294"/>
      <c r="D44" s="372" t="s">
        <v>1349</v>
      </c>
      <c r="E44" s="302" t="s">
        <v>66</v>
      </c>
      <c r="F44" s="286" t="s">
        <v>1123</v>
      </c>
      <c r="G44" s="302" t="s">
        <v>1347</v>
      </c>
      <c r="H44" s="301" t="s">
        <v>1348</v>
      </c>
      <c r="I44" s="364">
        <v>300000</v>
      </c>
      <c r="J44" s="295">
        <f>-K2365/0.0833333333333333</f>
        <v>0</v>
      </c>
      <c r="K44" s="295"/>
      <c r="L44" s="261">
        <v>44825</v>
      </c>
      <c r="M44" s="296">
        <v>44743</v>
      </c>
      <c r="N44" s="296">
        <v>44926</v>
      </c>
      <c r="O44" s="307">
        <f>YEAR(N44)</f>
        <v>2022</v>
      </c>
      <c r="P44" s="325">
        <f>MONTH(N44)</f>
        <v>12</v>
      </c>
      <c r="Q44" s="308" t="str">
        <f>IF(P44&gt;9,CONCATENATE(O44,P44),CONCATENATE(O44,"0",P44))</f>
        <v>202212</v>
      </c>
      <c r="R44" s="285">
        <v>0</v>
      </c>
      <c r="S44" s="300">
        <v>0.03</v>
      </c>
      <c r="T44" s="300">
        <v>0.03</v>
      </c>
      <c r="U44" s="339"/>
      <c r="V44" s="280"/>
      <c r="W44" s="280"/>
      <c r="X44" s="324"/>
      <c r="Y4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324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</row>
    <row r="45" spans="1:44" s="8" customFormat="1" ht="38.25" hidden="1" customHeight="1" x14ac:dyDescent="0.2">
      <c r="A45" s="303" t="s">
        <v>573</v>
      </c>
      <c r="B45" s="302"/>
      <c r="C45" s="294"/>
      <c r="D45" s="301" t="s">
        <v>1099</v>
      </c>
      <c r="E45" s="302" t="s">
        <v>67</v>
      </c>
      <c r="F45" s="286" t="s">
        <v>1100</v>
      </c>
      <c r="G45" s="302" t="s">
        <v>1101</v>
      </c>
      <c r="H45" s="302" t="s">
        <v>1102</v>
      </c>
      <c r="I45" s="364">
        <v>320000</v>
      </c>
      <c r="J45" s="295">
        <f>-K2349/0.0833333333333333</f>
        <v>0</v>
      </c>
      <c r="K45" s="295"/>
      <c r="L45" s="296">
        <v>44636</v>
      </c>
      <c r="M45" s="296">
        <v>44637</v>
      </c>
      <c r="N45" s="297">
        <v>44926</v>
      </c>
      <c r="O45" s="298">
        <f>YEAR(N45)</f>
        <v>2022</v>
      </c>
      <c r="P45" s="298">
        <f>MONTH(N45)</f>
        <v>12</v>
      </c>
      <c r="Q45" s="299" t="str">
        <f>IF(P45&gt;9,CONCATENATE(O45,P45),CONCATENATE(O45,"0",P45))</f>
        <v>202212</v>
      </c>
      <c r="R45" s="285">
        <v>0</v>
      </c>
      <c r="S45" s="300">
        <v>0</v>
      </c>
      <c r="T45" s="300">
        <v>0</v>
      </c>
      <c r="U45" s="339"/>
      <c r="V45" s="280"/>
      <c r="W45" s="280"/>
      <c r="X45" s="280"/>
      <c r="Y4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324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80"/>
    </row>
    <row r="46" spans="1:44" s="8" customFormat="1" ht="38.25" hidden="1" customHeight="1" x14ac:dyDescent="0.2">
      <c r="A46" s="303" t="s">
        <v>573</v>
      </c>
      <c r="B46" s="303"/>
      <c r="C46" s="294"/>
      <c r="D46" s="303" t="s">
        <v>1133</v>
      </c>
      <c r="E46" s="303" t="s">
        <v>55</v>
      </c>
      <c r="F46" s="291" t="s">
        <v>1134</v>
      </c>
      <c r="G46" s="303" t="s">
        <v>1135</v>
      </c>
      <c r="H46" s="303" t="s">
        <v>1136</v>
      </c>
      <c r="I46" s="366">
        <v>25885272.280000001</v>
      </c>
      <c r="J46" s="309">
        <f>-K2359/0.0833333333333333</f>
        <v>0</v>
      </c>
      <c r="K46" s="309"/>
      <c r="L46" s="292">
        <v>44657</v>
      </c>
      <c r="M46" s="292">
        <v>44724</v>
      </c>
      <c r="N46" s="292">
        <v>44926</v>
      </c>
      <c r="O46" s="310">
        <f>YEAR(N46)</f>
        <v>2022</v>
      </c>
      <c r="P46" s="298">
        <f>MONTH(N46)</f>
        <v>12</v>
      </c>
      <c r="Q46" s="311" t="str">
        <f>IF(P46&gt;9,CONCATENATE(O46,P46),CONCATENATE(O46,"0",P46))</f>
        <v>202212</v>
      </c>
      <c r="R46" s="285">
        <v>0</v>
      </c>
      <c r="S46" s="312">
        <v>0</v>
      </c>
      <c r="T46" s="312">
        <v>0</v>
      </c>
      <c r="U46" s="339"/>
      <c r="V46" s="280"/>
      <c r="W46" s="279"/>
      <c r="X46" s="280"/>
      <c r="Y46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324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</row>
    <row r="47" spans="1:44" s="8" customFormat="1" ht="38.25" hidden="1" customHeight="1" x14ac:dyDescent="0.2">
      <c r="A47" s="302" t="s">
        <v>573</v>
      </c>
      <c r="B47" s="302"/>
      <c r="C47" s="294"/>
      <c r="D47" s="302" t="s">
        <v>1356</v>
      </c>
      <c r="E47" s="302" t="s">
        <v>1181</v>
      </c>
      <c r="F47" s="286" t="s">
        <v>464</v>
      </c>
      <c r="G47" s="302" t="s">
        <v>465</v>
      </c>
      <c r="H47" s="302" t="s">
        <v>24</v>
      </c>
      <c r="I47" s="364">
        <v>150000</v>
      </c>
      <c r="J47" s="295">
        <f>-K2368/0.0833333333333333</f>
        <v>0</v>
      </c>
      <c r="K47" s="295"/>
      <c r="L47" s="261">
        <v>44825</v>
      </c>
      <c r="M47" s="296">
        <v>44826</v>
      </c>
      <c r="N47" s="296">
        <v>44926</v>
      </c>
      <c r="O47" s="307">
        <f>YEAR(N47)</f>
        <v>2022</v>
      </c>
      <c r="P47" s="325">
        <f>MONTH(N47)</f>
        <v>12</v>
      </c>
      <c r="Q47" s="308" t="str">
        <f>IF(P47&gt;9,CONCATENATE(O47,P47),CONCATENATE(O47,"0",P47))</f>
        <v>202212</v>
      </c>
      <c r="R47" s="285">
        <v>0</v>
      </c>
      <c r="S47" s="300">
        <v>0</v>
      </c>
      <c r="T47" s="300">
        <v>0</v>
      </c>
      <c r="U47" s="339"/>
      <c r="V47" s="280"/>
      <c r="W47" s="280"/>
      <c r="X47" s="324"/>
      <c r="Y4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324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</row>
    <row r="48" spans="1:44" s="8" customFormat="1" ht="38.25" hidden="1" customHeight="1" x14ac:dyDescent="0.2">
      <c r="A48" s="302" t="s">
        <v>573</v>
      </c>
      <c r="B48" s="302"/>
      <c r="C48" s="294"/>
      <c r="D48" s="302" t="s">
        <v>610</v>
      </c>
      <c r="E48" s="302" t="s">
        <v>1181</v>
      </c>
      <c r="F48" s="286" t="s">
        <v>464</v>
      </c>
      <c r="G48" s="302" t="s">
        <v>465</v>
      </c>
      <c r="H48" s="302" t="s">
        <v>1354</v>
      </c>
      <c r="I48" s="364">
        <v>150000</v>
      </c>
      <c r="J48" s="295">
        <f>-K2369/0.0833333333333333</f>
        <v>0</v>
      </c>
      <c r="K48" s="295"/>
      <c r="L48" s="261">
        <v>44825</v>
      </c>
      <c r="M48" s="296">
        <v>44826</v>
      </c>
      <c r="N48" s="296">
        <v>44926</v>
      </c>
      <c r="O48" s="307">
        <f>YEAR(N48)</f>
        <v>2022</v>
      </c>
      <c r="P48" s="325">
        <f>MONTH(N48)</f>
        <v>12</v>
      </c>
      <c r="Q48" s="308" t="str">
        <f>IF(P48&gt;9,CONCATENATE(O48,P48),CONCATENATE(O48,"0",P48))</f>
        <v>202212</v>
      </c>
      <c r="R48" s="285">
        <v>0</v>
      </c>
      <c r="S48" s="300">
        <v>0</v>
      </c>
      <c r="T48" s="300">
        <v>0</v>
      </c>
      <c r="U48" s="339"/>
      <c r="V48" s="280"/>
      <c r="W48" s="280"/>
      <c r="X48" s="324"/>
      <c r="Y4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324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</row>
    <row r="49" spans="1:100" s="8" customFormat="1" ht="38.25" hidden="1" customHeight="1" x14ac:dyDescent="0.2">
      <c r="A49" s="302" t="s">
        <v>573</v>
      </c>
      <c r="B49" s="302"/>
      <c r="C49" s="294"/>
      <c r="D49" s="302" t="s">
        <v>1357</v>
      </c>
      <c r="E49" s="302" t="s">
        <v>1181</v>
      </c>
      <c r="F49" s="286" t="s">
        <v>464</v>
      </c>
      <c r="G49" s="302" t="s">
        <v>465</v>
      </c>
      <c r="H49" s="302" t="s">
        <v>1355</v>
      </c>
      <c r="I49" s="364">
        <v>150000</v>
      </c>
      <c r="J49" s="295">
        <f>-K2370/0.0833333333333333</f>
        <v>0</v>
      </c>
      <c r="K49" s="295"/>
      <c r="L49" s="261">
        <v>44825</v>
      </c>
      <c r="M49" s="296">
        <v>44826</v>
      </c>
      <c r="N49" s="296">
        <v>44926</v>
      </c>
      <c r="O49" s="307">
        <f>YEAR(N49)</f>
        <v>2022</v>
      </c>
      <c r="P49" s="325">
        <f>MONTH(N49)</f>
        <v>12</v>
      </c>
      <c r="Q49" s="308" t="str">
        <f>IF(P49&gt;9,CONCATENATE(O49,P49),CONCATENATE(O49,"0",P49))</f>
        <v>202212</v>
      </c>
      <c r="R49" s="285">
        <v>0</v>
      </c>
      <c r="S49" s="300">
        <v>0</v>
      </c>
      <c r="T49" s="300">
        <v>0</v>
      </c>
      <c r="U49" s="339"/>
      <c r="V49" s="280"/>
      <c r="W49" s="280"/>
      <c r="X49" s="324"/>
      <c r="Y4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324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</row>
    <row r="50" spans="1:100" s="8" customFormat="1" ht="38.25" customHeight="1" x14ac:dyDescent="0.2">
      <c r="A50" s="302" t="s">
        <v>1118</v>
      </c>
      <c r="B50" s="293"/>
      <c r="C50" s="314"/>
      <c r="D50" s="290" t="s">
        <v>922</v>
      </c>
      <c r="E50" s="293" t="s">
        <v>57</v>
      </c>
      <c r="F50" s="259" t="s">
        <v>785</v>
      </c>
      <c r="G50" s="293" t="s">
        <v>786</v>
      </c>
      <c r="H50" s="293" t="s">
        <v>787</v>
      </c>
      <c r="I50" s="365">
        <v>15048753.689999999</v>
      </c>
      <c r="J50" s="260">
        <f>-K2324/0.0833333333333333</f>
        <v>0</v>
      </c>
      <c r="K50" s="260"/>
      <c r="L50" s="261">
        <v>44580</v>
      </c>
      <c r="M50" s="261">
        <v>44569</v>
      </c>
      <c r="N50" s="262">
        <v>44933</v>
      </c>
      <c r="O50" s="273">
        <f>YEAR(N50)</f>
        <v>2023</v>
      </c>
      <c r="P50" s="273">
        <f>MONTH(N50)</f>
        <v>1</v>
      </c>
      <c r="Q50" s="267" t="str">
        <f>IF(P50&gt;9,CONCATENATE(O50,P50),CONCATENATE(O50,"0",P50))</f>
        <v>202301</v>
      </c>
      <c r="R50" s="285" t="s">
        <v>162</v>
      </c>
      <c r="S50" s="263">
        <v>0.05</v>
      </c>
      <c r="T50" s="263">
        <v>0.02</v>
      </c>
      <c r="U50" s="340"/>
      <c r="V50" s="289"/>
      <c r="W50" s="287"/>
      <c r="X50" s="289"/>
      <c r="Y5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306"/>
      <c r="AA50" s="306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</row>
    <row r="51" spans="1:100" s="8" customFormat="1" ht="38.25" hidden="1" customHeight="1" x14ac:dyDescent="0.2">
      <c r="A51" s="293" t="s">
        <v>574</v>
      </c>
      <c r="B51" s="302"/>
      <c r="C51" s="294"/>
      <c r="D51" s="301" t="s">
        <v>561</v>
      </c>
      <c r="E51" s="302" t="s">
        <v>55</v>
      </c>
      <c r="F51" s="286" t="s">
        <v>562</v>
      </c>
      <c r="G51" s="302" t="s">
        <v>563</v>
      </c>
      <c r="H51" s="302" t="s">
        <v>564</v>
      </c>
      <c r="I51" s="364">
        <v>100000</v>
      </c>
      <c r="J51" s="295">
        <f>-K2219/0.0833333333333333</f>
        <v>0</v>
      </c>
      <c r="K51" s="295"/>
      <c r="L51" s="296">
        <v>43838</v>
      </c>
      <c r="M51" s="296">
        <v>43838</v>
      </c>
      <c r="N51" s="297">
        <v>44933</v>
      </c>
      <c r="O51" s="307">
        <f>YEAR(N51)</f>
        <v>2023</v>
      </c>
      <c r="P51" s="355">
        <f>MONTH(N51)</f>
        <v>1</v>
      </c>
      <c r="Q51" s="356" t="str">
        <f>IF(P51&gt;9,CONCATENATE(O51,P51),CONCATENATE(O51,"0",P51))</f>
        <v>202301</v>
      </c>
      <c r="R51" s="285">
        <v>0</v>
      </c>
      <c r="S51" s="300">
        <v>0</v>
      </c>
      <c r="T51" s="300">
        <v>0</v>
      </c>
      <c r="U51" s="339"/>
      <c r="V51" s="279"/>
      <c r="W51" s="279"/>
      <c r="X51" s="279"/>
      <c r="Y5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324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</row>
    <row r="52" spans="1:100" s="8" customFormat="1" ht="38.25" customHeight="1" x14ac:dyDescent="0.2">
      <c r="A52" s="303" t="s">
        <v>910</v>
      </c>
      <c r="B52" s="303"/>
      <c r="C52" s="294"/>
      <c r="D52" s="303" t="s">
        <v>543</v>
      </c>
      <c r="E52" s="293" t="s">
        <v>60</v>
      </c>
      <c r="F52" s="291" t="s">
        <v>541</v>
      </c>
      <c r="G52" s="288" t="s">
        <v>542</v>
      </c>
      <c r="H52" s="303" t="s">
        <v>341</v>
      </c>
      <c r="I52" s="366">
        <v>55000</v>
      </c>
      <c r="J52" s="309">
        <f>-K2221/0.0833333333333333</f>
        <v>0</v>
      </c>
      <c r="K52" s="309"/>
      <c r="L52" s="256">
        <v>44538</v>
      </c>
      <c r="M52" s="256">
        <v>44569</v>
      </c>
      <c r="N52" s="256">
        <v>44933</v>
      </c>
      <c r="O52" s="310">
        <f>YEAR(N52)</f>
        <v>2023</v>
      </c>
      <c r="P52" s="298">
        <f>MONTH(N52)</f>
        <v>1</v>
      </c>
      <c r="Q52" s="311" t="str">
        <f>IF(P52&gt;9,CONCATENATE(O52,P52),CONCATENATE(O52,"0",P52))</f>
        <v>202301</v>
      </c>
      <c r="R52" s="285" t="s">
        <v>162</v>
      </c>
      <c r="S52" s="258">
        <v>0</v>
      </c>
      <c r="T52" s="258">
        <v>0</v>
      </c>
      <c r="U52" s="343"/>
      <c r="V52" s="279"/>
      <c r="W52" s="279"/>
      <c r="X52" s="279"/>
      <c r="Y5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324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79"/>
    </row>
    <row r="53" spans="1:100" s="8" customFormat="1" ht="38.25" customHeight="1" x14ac:dyDescent="0.2">
      <c r="A53" s="303" t="s">
        <v>910</v>
      </c>
      <c r="B53" s="288"/>
      <c r="C53" s="314"/>
      <c r="D53" s="288" t="s">
        <v>540</v>
      </c>
      <c r="E53" s="293" t="s">
        <v>60</v>
      </c>
      <c r="F53" s="291" t="s">
        <v>541</v>
      </c>
      <c r="G53" s="288" t="s">
        <v>542</v>
      </c>
      <c r="H53" s="288" t="s">
        <v>333</v>
      </c>
      <c r="I53" s="367">
        <v>1095000</v>
      </c>
      <c r="J53" s="255">
        <f>-K2222/0.0833333333333333</f>
        <v>0</v>
      </c>
      <c r="K53" s="255"/>
      <c r="L53" s="256">
        <v>44538</v>
      </c>
      <c r="M53" s="256">
        <v>44569</v>
      </c>
      <c r="N53" s="256">
        <v>44933</v>
      </c>
      <c r="O53" s="274">
        <f>YEAR(N53)</f>
        <v>2023</v>
      </c>
      <c r="P53" s="273">
        <f>MONTH(N53)</f>
        <v>1</v>
      </c>
      <c r="Q53" s="270" t="str">
        <f>IF(P53&gt;9,CONCATENATE(O53,P53),CONCATENATE(O53,"0",P53))</f>
        <v>202301</v>
      </c>
      <c r="R53" s="285" t="s">
        <v>162</v>
      </c>
      <c r="S53" s="258">
        <v>0</v>
      </c>
      <c r="T53" s="258">
        <v>0</v>
      </c>
      <c r="U53" s="341"/>
      <c r="V53" s="287"/>
      <c r="W53" s="287"/>
      <c r="X53" s="287"/>
      <c r="Y5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06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7"/>
    </row>
    <row r="54" spans="1:100" s="8" customFormat="1" ht="38.25" customHeight="1" x14ac:dyDescent="0.2">
      <c r="A54" s="303" t="s">
        <v>910</v>
      </c>
      <c r="B54" s="293"/>
      <c r="C54" s="314"/>
      <c r="D54" s="290" t="s">
        <v>559</v>
      </c>
      <c r="E54" s="293" t="s">
        <v>60</v>
      </c>
      <c r="F54" s="259" t="s">
        <v>560</v>
      </c>
      <c r="G54" s="293" t="s">
        <v>405</v>
      </c>
      <c r="H54" s="293" t="s">
        <v>406</v>
      </c>
      <c r="I54" s="365">
        <v>800000</v>
      </c>
      <c r="J54" s="260">
        <f>-K2220/0.0833333333333333</f>
        <v>0</v>
      </c>
      <c r="K54" s="260"/>
      <c r="L54" s="261">
        <v>44538</v>
      </c>
      <c r="M54" s="261">
        <v>44569</v>
      </c>
      <c r="N54" s="262">
        <v>44933</v>
      </c>
      <c r="O54" s="273">
        <f>YEAR(N54)</f>
        <v>2023</v>
      </c>
      <c r="P54" s="273">
        <f>MONTH(N54)</f>
        <v>1</v>
      </c>
      <c r="Q54" s="267" t="str">
        <f>IF(P54&gt;9,CONCATENATE(O54,P54),CONCATENATE(O54,"0",P54))</f>
        <v>202301</v>
      </c>
      <c r="R54" s="285" t="s">
        <v>162</v>
      </c>
      <c r="S54" s="263">
        <v>0</v>
      </c>
      <c r="T54" s="263">
        <v>0</v>
      </c>
      <c r="U54" s="340"/>
      <c r="V54" s="289"/>
      <c r="W54" s="287"/>
      <c r="X54" s="289"/>
      <c r="Y54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287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</row>
    <row r="55" spans="1:100" s="8" customFormat="1" ht="38.25" customHeight="1" x14ac:dyDescent="0.2">
      <c r="A55" s="303" t="s">
        <v>910</v>
      </c>
      <c r="B55" s="302"/>
      <c r="C55" s="294"/>
      <c r="D55" s="301" t="s">
        <v>552</v>
      </c>
      <c r="E55" s="293" t="s">
        <v>60</v>
      </c>
      <c r="F55" s="286" t="s">
        <v>553</v>
      </c>
      <c r="G55" s="302" t="s">
        <v>554</v>
      </c>
      <c r="H55" s="302" t="s">
        <v>357</v>
      </c>
      <c r="I55" s="364">
        <v>150000</v>
      </c>
      <c r="J55" s="295">
        <f>-K2242/0.0833333333333333</f>
        <v>0</v>
      </c>
      <c r="K55" s="295"/>
      <c r="L55" s="296">
        <v>44566</v>
      </c>
      <c r="M55" s="296">
        <v>44569</v>
      </c>
      <c r="N55" s="297">
        <v>44933</v>
      </c>
      <c r="O55" s="298">
        <f>YEAR(N55)</f>
        <v>2023</v>
      </c>
      <c r="P55" s="298">
        <f>MONTH(N55)</f>
        <v>1</v>
      </c>
      <c r="Q55" s="299" t="str">
        <f>IF(P55&gt;9,CONCATENATE(O55,P55),CONCATENATE(O55,"0",P55))</f>
        <v>202301</v>
      </c>
      <c r="R55" s="285" t="s">
        <v>162</v>
      </c>
      <c r="S55" s="300">
        <v>0</v>
      </c>
      <c r="T55" s="300">
        <v>0</v>
      </c>
      <c r="U55" s="339"/>
      <c r="V55" s="280"/>
      <c r="W55" s="279"/>
      <c r="X55" s="280"/>
      <c r="Y5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80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1:100" s="8" customFormat="1" ht="38.25" customHeight="1" x14ac:dyDescent="0.2">
      <c r="A56" s="303" t="s">
        <v>910</v>
      </c>
      <c r="B56" s="302"/>
      <c r="C56" s="294"/>
      <c r="D56" s="301" t="s">
        <v>555</v>
      </c>
      <c r="E56" s="293" t="s">
        <v>60</v>
      </c>
      <c r="F56" s="286" t="s">
        <v>553</v>
      </c>
      <c r="G56" s="302" t="s">
        <v>556</v>
      </c>
      <c r="H56" s="302" t="s">
        <v>333</v>
      </c>
      <c r="I56" s="364">
        <v>170000</v>
      </c>
      <c r="J56" s="295">
        <f>-K2243/0.0833333333333333</f>
        <v>0</v>
      </c>
      <c r="K56" s="295"/>
      <c r="L56" s="296">
        <v>44566</v>
      </c>
      <c r="M56" s="296">
        <v>44569</v>
      </c>
      <c r="N56" s="297">
        <v>44933</v>
      </c>
      <c r="O56" s="298">
        <f>YEAR(N56)</f>
        <v>2023</v>
      </c>
      <c r="P56" s="298">
        <f>MONTH(N56)</f>
        <v>1</v>
      </c>
      <c r="Q56" s="299" t="str">
        <f>IF(P56&gt;9,CONCATENATE(O56,P56),CONCATENATE(O56,"0",P56))</f>
        <v>202301</v>
      </c>
      <c r="R56" s="285" t="s">
        <v>162</v>
      </c>
      <c r="S56" s="300">
        <v>0</v>
      </c>
      <c r="T56" s="300">
        <v>0</v>
      </c>
      <c r="U56" s="339"/>
      <c r="V56" s="280"/>
      <c r="W56" s="279"/>
      <c r="X56" s="280"/>
      <c r="Y5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80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00" s="8" customFormat="1" ht="38.25" customHeight="1" x14ac:dyDescent="0.2">
      <c r="A57" s="303" t="s">
        <v>910</v>
      </c>
      <c r="B57" s="302"/>
      <c r="C57" s="294"/>
      <c r="D57" s="301" t="s">
        <v>557</v>
      </c>
      <c r="E57" s="293" t="s">
        <v>60</v>
      </c>
      <c r="F57" s="286" t="s">
        <v>553</v>
      </c>
      <c r="G57" s="302" t="s">
        <v>558</v>
      </c>
      <c r="H57" s="302" t="s">
        <v>334</v>
      </c>
      <c r="I57" s="364">
        <v>300000</v>
      </c>
      <c r="J57" s="295">
        <f>-K2244/0.0833333333333333</f>
        <v>0</v>
      </c>
      <c r="K57" s="295"/>
      <c r="L57" s="296">
        <v>44566</v>
      </c>
      <c r="M57" s="296">
        <v>44569</v>
      </c>
      <c r="N57" s="297">
        <v>44933</v>
      </c>
      <c r="O57" s="298">
        <f>YEAR(N57)</f>
        <v>2023</v>
      </c>
      <c r="P57" s="298">
        <f>MONTH(N57)</f>
        <v>1</v>
      </c>
      <c r="Q57" s="299" t="str">
        <f>IF(P57&gt;9,CONCATENATE(O57,P57),CONCATENATE(O57,"0",P57))</f>
        <v>202301</v>
      </c>
      <c r="R57" s="285" t="s">
        <v>162</v>
      </c>
      <c r="S57" s="300">
        <v>0</v>
      </c>
      <c r="T57" s="300">
        <v>0</v>
      </c>
      <c r="U57" s="339"/>
      <c r="V57" s="280"/>
      <c r="W57" s="279"/>
      <c r="X57" s="280"/>
      <c r="Y5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80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s="8" customFormat="1" ht="38.25" customHeight="1" x14ac:dyDescent="0.2">
      <c r="A58" s="293" t="s">
        <v>248</v>
      </c>
      <c r="B58" s="302"/>
      <c r="C58" s="294"/>
      <c r="D58" s="301" t="s">
        <v>982</v>
      </c>
      <c r="E58" s="302" t="s">
        <v>60</v>
      </c>
      <c r="F58" s="286" t="s">
        <v>983</v>
      </c>
      <c r="G58" s="302" t="s">
        <v>984</v>
      </c>
      <c r="H58" s="302" t="s">
        <v>45</v>
      </c>
      <c r="I58" s="364">
        <v>1200000</v>
      </c>
      <c r="J58" s="295">
        <f>-K2375/0.0833333333333333</f>
        <v>0</v>
      </c>
      <c r="K58" s="295"/>
      <c r="L58" s="296">
        <v>44566</v>
      </c>
      <c r="M58" s="296">
        <v>44570</v>
      </c>
      <c r="N58" s="297">
        <v>44934</v>
      </c>
      <c r="O58" s="298">
        <f>YEAR(N58)</f>
        <v>2023</v>
      </c>
      <c r="P58" s="298">
        <f>MONTH(N58)</f>
        <v>1</v>
      </c>
      <c r="Q58" s="299" t="str">
        <f>IF(P58&gt;9,CONCATENATE(O58,P58),CONCATENATE(O58,"0",P58))</f>
        <v>202301</v>
      </c>
      <c r="R58" s="285" t="s">
        <v>162</v>
      </c>
      <c r="S58" s="300">
        <v>0</v>
      </c>
      <c r="T58" s="300">
        <v>0</v>
      </c>
      <c r="U58" s="339"/>
      <c r="V58" s="280"/>
      <c r="W58" s="279"/>
      <c r="X58" s="280"/>
      <c r="Y5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324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80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 s="8" customFormat="1" ht="38.25" hidden="1" customHeight="1" x14ac:dyDescent="0.2">
      <c r="A59" s="302" t="s">
        <v>574</v>
      </c>
      <c r="B59" s="302"/>
      <c r="C59" s="294"/>
      <c r="D59" s="301" t="s">
        <v>682</v>
      </c>
      <c r="E59" s="293" t="s">
        <v>57</v>
      </c>
      <c r="F59" s="253" t="s">
        <v>22</v>
      </c>
      <c r="G59" s="302" t="s">
        <v>683</v>
      </c>
      <c r="H59" s="302" t="s">
        <v>684</v>
      </c>
      <c r="I59" s="364">
        <v>90000</v>
      </c>
      <c r="J59" s="295">
        <f>-K2262/0.0833333333333333</f>
        <v>0</v>
      </c>
      <c r="K59" s="295"/>
      <c r="L59" s="296">
        <v>44580</v>
      </c>
      <c r="M59" s="296">
        <v>44572</v>
      </c>
      <c r="N59" s="297">
        <v>44936</v>
      </c>
      <c r="O59" s="298">
        <f>YEAR(N59)</f>
        <v>2023</v>
      </c>
      <c r="P59" s="298">
        <f>MONTH(N59)</f>
        <v>1</v>
      </c>
      <c r="Q59" s="299" t="str">
        <f>IF(P59&gt;9,CONCATENATE(O59,P59),CONCATENATE(O59,"0",P59))</f>
        <v>202301</v>
      </c>
      <c r="R59" s="285" t="s">
        <v>77</v>
      </c>
      <c r="S59" s="300">
        <v>0</v>
      </c>
      <c r="T59" s="300">
        <v>0</v>
      </c>
      <c r="U59" s="344"/>
      <c r="V59" s="279"/>
      <c r="W59" s="279"/>
      <c r="X59" s="279"/>
      <c r="Y5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324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 s="8" customFormat="1" ht="38.25" hidden="1" customHeight="1" x14ac:dyDescent="0.2">
      <c r="A60" s="293" t="s">
        <v>248</v>
      </c>
      <c r="B60" s="302"/>
      <c r="C60" s="294"/>
      <c r="D60" s="301" t="s">
        <v>568</v>
      </c>
      <c r="E60" s="293" t="s">
        <v>58</v>
      </c>
      <c r="F60" s="286" t="s">
        <v>569</v>
      </c>
      <c r="G60" s="302" t="s">
        <v>570</v>
      </c>
      <c r="H60" s="302" t="s">
        <v>571</v>
      </c>
      <c r="I60" s="364">
        <v>146235</v>
      </c>
      <c r="J60" s="295">
        <f>-K2326/0.0833333333333333</f>
        <v>0</v>
      </c>
      <c r="K60" s="295"/>
      <c r="L60" s="296">
        <v>44608</v>
      </c>
      <c r="M60" s="296">
        <v>44575</v>
      </c>
      <c r="N60" s="296">
        <v>44939</v>
      </c>
      <c r="O60" s="307">
        <f>YEAR(N60)</f>
        <v>2023</v>
      </c>
      <c r="P60" s="298">
        <f>MONTH(N60)</f>
        <v>1</v>
      </c>
      <c r="Q60" s="308" t="str">
        <f>IF(P60&gt;9,CONCATENATE(O60,P60),CONCATENATE(O60,"0",P60))</f>
        <v>202301</v>
      </c>
      <c r="R60" s="285" t="s">
        <v>77</v>
      </c>
      <c r="S60" s="300">
        <v>0</v>
      </c>
      <c r="T60" s="300">
        <v>0</v>
      </c>
      <c r="U60" s="339"/>
      <c r="V60" s="280"/>
      <c r="W60" s="279"/>
      <c r="X60" s="280"/>
      <c r="Y60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324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s="8" customFormat="1" ht="38.25" customHeight="1" x14ac:dyDescent="0.2">
      <c r="A61" s="302" t="s">
        <v>248</v>
      </c>
      <c r="B61" s="302"/>
      <c r="C61" s="294"/>
      <c r="D61" s="301" t="s">
        <v>518</v>
      </c>
      <c r="E61" s="303" t="s">
        <v>58</v>
      </c>
      <c r="F61" s="286" t="s">
        <v>22</v>
      </c>
      <c r="G61" s="302" t="s">
        <v>519</v>
      </c>
      <c r="H61" s="302" t="s">
        <v>429</v>
      </c>
      <c r="I61" s="364">
        <v>1200000</v>
      </c>
      <c r="J61" s="295">
        <f>-K2338/0.0833333333333333</f>
        <v>0</v>
      </c>
      <c r="K61" s="295"/>
      <c r="L61" s="296">
        <v>43845</v>
      </c>
      <c r="M61" s="296">
        <v>43845</v>
      </c>
      <c r="N61" s="297">
        <v>44940</v>
      </c>
      <c r="O61" s="298">
        <f>YEAR(N61)</f>
        <v>2023</v>
      </c>
      <c r="P61" s="298">
        <f>MONTH(N61)</f>
        <v>1</v>
      </c>
      <c r="Q61" s="299" t="str">
        <f>IF(P61&gt;9,CONCATENATE(O61,P61),CONCATENATE(O61,"0",P61))</f>
        <v>202301</v>
      </c>
      <c r="R61" s="285" t="s">
        <v>162</v>
      </c>
      <c r="S61" s="300">
        <v>0</v>
      </c>
      <c r="T61" s="300">
        <v>0</v>
      </c>
      <c r="U61" s="339"/>
      <c r="V61" s="280"/>
      <c r="W61" s="279"/>
      <c r="X61" s="280"/>
      <c r="Y6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324"/>
      <c r="AA61" s="324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79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s="8" customFormat="1" ht="38.25" hidden="1" customHeight="1" x14ac:dyDescent="0.2">
      <c r="A62" s="303" t="s">
        <v>381</v>
      </c>
      <c r="B62" s="303"/>
      <c r="C62" s="294"/>
      <c r="D62" s="303" t="s">
        <v>575</v>
      </c>
      <c r="E62" s="303" t="s">
        <v>57</v>
      </c>
      <c r="F62" s="291" t="s">
        <v>576</v>
      </c>
      <c r="G62" s="303" t="s">
        <v>577</v>
      </c>
      <c r="H62" s="303" t="s">
        <v>417</v>
      </c>
      <c r="I62" s="366">
        <v>724513</v>
      </c>
      <c r="J62" s="309">
        <f>-K2185/0.0833333333333333</f>
        <v>0</v>
      </c>
      <c r="K62" s="309"/>
      <c r="L62" s="292">
        <v>43852</v>
      </c>
      <c r="M62" s="292">
        <v>43845</v>
      </c>
      <c r="N62" s="292">
        <v>44940</v>
      </c>
      <c r="O62" s="310">
        <f>YEAR(N62)</f>
        <v>2023</v>
      </c>
      <c r="P62" s="298">
        <f>MONTH(N62)</f>
        <v>1</v>
      </c>
      <c r="Q62" s="311" t="str">
        <f>IF(P62&gt;9,CONCATENATE(O62,P62),CONCATENATE(O62,"0",P62))</f>
        <v>202301</v>
      </c>
      <c r="R62" s="285">
        <v>0</v>
      </c>
      <c r="S62" s="312">
        <v>0</v>
      </c>
      <c r="T62" s="312">
        <v>0</v>
      </c>
      <c r="U62" s="339"/>
      <c r="V62" s="280"/>
      <c r="W62" s="279"/>
      <c r="X62" s="280"/>
      <c r="Y62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324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</row>
    <row r="63" spans="1:100" s="8" customFormat="1" ht="38.25" hidden="1" customHeight="1" x14ac:dyDescent="0.2">
      <c r="A63" s="303" t="s">
        <v>40</v>
      </c>
      <c r="B63" s="293"/>
      <c r="C63" s="314"/>
      <c r="D63" s="293" t="s">
        <v>346</v>
      </c>
      <c r="E63" s="293" t="s">
        <v>57</v>
      </c>
      <c r="F63" s="259" t="s">
        <v>347</v>
      </c>
      <c r="G63" s="293" t="s">
        <v>348</v>
      </c>
      <c r="H63" s="293" t="s">
        <v>349</v>
      </c>
      <c r="I63" s="365">
        <v>650000</v>
      </c>
      <c r="J63" s="260">
        <f>-K1657/0.0833333333333333</f>
        <v>0</v>
      </c>
      <c r="K63" s="260"/>
      <c r="L63" s="261">
        <v>44524</v>
      </c>
      <c r="M63" s="261">
        <v>44578</v>
      </c>
      <c r="N63" s="262">
        <v>44942</v>
      </c>
      <c r="O63" s="273">
        <f>YEAR(N63)</f>
        <v>2023</v>
      </c>
      <c r="P63" s="273">
        <f>MONTH(N63)</f>
        <v>1</v>
      </c>
      <c r="Q63" s="267" t="str">
        <f>IF(P63&gt;9,CONCATENATE(O63,P63),CONCATENATE(O63,"0",P63))</f>
        <v>202301</v>
      </c>
      <c r="R63" s="257">
        <v>0</v>
      </c>
      <c r="S63" s="263">
        <v>0</v>
      </c>
      <c r="T63" s="263">
        <v>0</v>
      </c>
      <c r="U63" s="340"/>
      <c r="V63" s="287"/>
      <c r="W63" s="287"/>
      <c r="X63" s="287"/>
      <c r="Y6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9"/>
    </row>
    <row r="64" spans="1:100" s="8" customFormat="1" ht="38.25" hidden="1" customHeight="1" x14ac:dyDescent="0.2">
      <c r="A64" s="303" t="s">
        <v>40</v>
      </c>
      <c r="B64" s="302"/>
      <c r="C64" s="294"/>
      <c r="D64" s="302" t="s">
        <v>350</v>
      </c>
      <c r="E64" s="293" t="s">
        <v>57</v>
      </c>
      <c r="F64" s="286" t="s">
        <v>347</v>
      </c>
      <c r="G64" s="302" t="s">
        <v>351</v>
      </c>
      <c r="H64" s="302" t="s">
        <v>351</v>
      </c>
      <c r="I64" s="364">
        <v>650000</v>
      </c>
      <c r="J64" s="295">
        <f>-K1658/0.0833333333333333</f>
        <v>0</v>
      </c>
      <c r="K64" s="295"/>
      <c r="L64" s="261">
        <v>44524</v>
      </c>
      <c r="M64" s="261">
        <v>44578</v>
      </c>
      <c r="N64" s="262">
        <v>44942</v>
      </c>
      <c r="O64" s="298">
        <f>YEAR(N64)</f>
        <v>2023</v>
      </c>
      <c r="P64" s="298">
        <f>MONTH(N64)</f>
        <v>1</v>
      </c>
      <c r="Q64" s="299" t="str">
        <f>IF(P64&gt;9,CONCATENATE(O64,P64),CONCATENATE(O64,"0",P64))</f>
        <v>202301</v>
      </c>
      <c r="R64" s="257">
        <v>0</v>
      </c>
      <c r="S64" s="263">
        <v>0</v>
      </c>
      <c r="T64" s="263">
        <v>0</v>
      </c>
      <c r="U64" s="339"/>
      <c r="V64" s="279"/>
      <c r="W64" s="279"/>
      <c r="X64" s="279"/>
      <c r="Y6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80"/>
    </row>
    <row r="65" spans="1:44" s="8" customFormat="1" ht="38.25" hidden="1" customHeight="1" x14ac:dyDescent="0.2">
      <c r="A65" s="302" t="s">
        <v>76</v>
      </c>
      <c r="B65" s="302"/>
      <c r="C65" s="294"/>
      <c r="D65" s="301" t="s">
        <v>996</v>
      </c>
      <c r="E65" s="302" t="s">
        <v>57</v>
      </c>
      <c r="F65" s="286" t="s">
        <v>997</v>
      </c>
      <c r="G65" s="302" t="s">
        <v>998</v>
      </c>
      <c r="H65" s="302" t="s">
        <v>999</v>
      </c>
      <c r="I65" s="364">
        <v>1105314</v>
      </c>
      <c r="J65" s="295">
        <f>-K2354/0.0833333333333333</f>
        <v>0</v>
      </c>
      <c r="K65" s="295"/>
      <c r="L65" s="296">
        <v>44580</v>
      </c>
      <c r="M65" s="296">
        <v>44580</v>
      </c>
      <c r="N65" s="296">
        <v>44944</v>
      </c>
      <c r="O65" s="307">
        <f>YEAR(N65)</f>
        <v>2023</v>
      </c>
      <c r="P65" s="298">
        <f>MONTH(N65)</f>
        <v>1</v>
      </c>
      <c r="Q65" s="308" t="str">
        <f>IF(P65&gt;9,CONCATENATE(O65,P65),CONCATENATE(O65,"0",P65))</f>
        <v>202301</v>
      </c>
      <c r="R65" s="285" t="s">
        <v>83</v>
      </c>
      <c r="S65" s="300">
        <v>0</v>
      </c>
      <c r="T65" s="300">
        <v>0</v>
      </c>
      <c r="U65" s="339"/>
      <c r="V65" s="280"/>
      <c r="W65" s="279"/>
      <c r="X65" s="324"/>
      <c r="Y65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</row>
    <row r="66" spans="1:44" s="8" customFormat="1" ht="38.25" hidden="1" customHeight="1" x14ac:dyDescent="0.2">
      <c r="A66" s="303" t="s">
        <v>910</v>
      </c>
      <c r="B66" s="302"/>
      <c r="C66" s="294"/>
      <c r="D66" s="301" t="s">
        <v>990</v>
      </c>
      <c r="E66" s="302" t="s">
        <v>57</v>
      </c>
      <c r="F66" s="286" t="s">
        <v>22</v>
      </c>
      <c r="G66" s="302" t="s">
        <v>991</v>
      </c>
      <c r="H66" s="302" t="s">
        <v>487</v>
      </c>
      <c r="I66" s="364">
        <v>500000</v>
      </c>
      <c r="J66" s="295">
        <f>-K2336/0.0833333333333333</f>
        <v>0</v>
      </c>
      <c r="K66" s="295"/>
      <c r="L66" s="296">
        <v>44657</v>
      </c>
      <c r="M66" s="296">
        <v>44580</v>
      </c>
      <c r="N66" s="297">
        <v>44944</v>
      </c>
      <c r="O66" s="298">
        <f>YEAR(N66)</f>
        <v>2023</v>
      </c>
      <c r="P66" s="298">
        <f>MONTH(N66)</f>
        <v>1</v>
      </c>
      <c r="Q66" s="299" t="str">
        <f>IF(P66&gt;9,CONCATENATE(O66,P66),CONCATENATE(O66,"0",P66))</f>
        <v>202301</v>
      </c>
      <c r="R66" s="285" t="s">
        <v>83</v>
      </c>
      <c r="S66" s="300">
        <v>0</v>
      </c>
      <c r="T66" s="300">
        <v>0</v>
      </c>
      <c r="U66" s="339"/>
      <c r="V66" s="280"/>
      <c r="W66" s="279"/>
      <c r="X66" s="280"/>
      <c r="Y6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279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</row>
    <row r="67" spans="1:44" s="8" customFormat="1" ht="38.25" hidden="1" customHeight="1" x14ac:dyDescent="0.2">
      <c r="A67" s="302" t="s">
        <v>1118</v>
      </c>
      <c r="B67" s="302"/>
      <c r="C67" s="294"/>
      <c r="D67" s="301" t="s">
        <v>725</v>
      </c>
      <c r="E67" s="302" t="s">
        <v>60</v>
      </c>
      <c r="F67" s="286" t="s">
        <v>539</v>
      </c>
      <c r="G67" s="303" t="s">
        <v>195</v>
      </c>
      <c r="H67" s="302" t="s">
        <v>45</v>
      </c>
      <c r="I67" s="364">
        <v>250000</v>
      </c>
      <c r="J67" s="295">
        <f>-K2308/0.0833333333333333</f>
        <v>0</v>
      </c>
      <c r="K67" s="295"/>
      <c r="L67" s="296">
        <v>44580</v>
      </c>
      <c r="M67" s="296">
        <v>44583</v>
      </c>
      <c r="N67" s="297">
        <v>44947</v>
      </c>
      <c r="O67" s="298">
        <f>YEAR(N67)</f>
        <v>2023</v>
      </c>
      <c r="P67" s="298">
        <f>MONTH(N67)</f>
        <v>1</v>
      </c>
      <c r="Q67" s="299" t="str">
        <f>IF(P67&gt;9,CONCATENATE(O67,P67),CONCATENATE(O67,"0",P67))</f>
        <v>202301</v>
      </c>
      <c r="R67" s="285" t="s">
        <v>77</v>
      </c>
      <c r="S67" s="300">
        <v>0</v>
      </c>
      <c r="T67" s="300">
        <v>0</v>
      </c>
      <c r="U67" s="339"/>
      <c r="V67" s="280"/>
      <c r="W67" s="279"/>
      <c r="X67" s="324"/>
      <c r="Y6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324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80"/>
    </row>
    <row r="68" spans="1:44" s="8" customFormat="1" ht="38.25" hidden="1" customHeight="1" x14ac:dyDescent="0.2">
      <c r="A68" s="288" t="s">
        <v>40</v>
      </c>
      <c r="B68" s="303"/>
      <c r="C68" s="294"/>
      <c r="D68" s="302" t="s">
        <v>930</v>
      </c>
      <c r="E68" s="303" t="s">
        <v>57</v>
      </c>
      <c r="F68" s="291" t="s">
        <v>398</v>
      </c>
      <c r="G68" s="303" t="s">
        <v>931</v>
      </c>
      <c r="H68" s="303" t="s">
        <v>932</v>
      </c>
      <c r="I68" s="366">
        <v>2000000</v>
      </c>
      <c r="J68" s="309">
        <f>-K2315/0.0833333333333333</f>
        <v>0</v>
      </c>
      <c r="K68" s="309"/>
      <c r="L68" s="292">
        <v>44538</v>
      </c>
      <c r="M68" s="292">
        <v>44586</v>
      </c>
      <c r="N68" s="292">
        <v>44950</v>
      </c>
      <c r="O68" s="310">
        <f>YEAR(N68)</f>
        <v>2023</v>
      </c>
      <c r="P68" s="298">
        <f>MONTH(N68)</f>
        <v>1</v>
      </c>
      <c r="Q68" s="311" t="str">
        <f>IF(P68&gt;9,CONCATENATE(O68,P68),CONCATENATE(O68,"0",P68))</f>
        <v>202301</v>
      </c>
      <c r="R68" s="285">
        <v>0</v>
      </c>
      <c r="S68" s="312">
        <v>0.15</v>
      </c>
      <c r="T68" s="312">
        <v>0.05</v>
      </c>
      <c r="U68" s="343"/>
      <c r="V68" s="280"/>
      <c r="W68" s="279"/>
      <c r="X68" s="324"/>
      <c r="Y6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324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</row>
    <row r="69" spans="1:44" s="8" customFormat="1" ht="38.25" hidden="1" customHeight="1" x14ac:dyDescent="0.2">
      <c r="A69" s="302" t="s">
        <v>76</v>
      </c>
      <c r="B69" s="302"/>
      <c r="C69" s="294"/>
      <c r="D69" s="301" t="s">
        <v>548</v>
      </c>
      <c r="E69" s="302" t="s">
        <v>67</v>
      </c>
      <c r="F69" s="286" t="s">
        <v>18</v>
      </c>
      <c r="G69" s="302" t="s">
        <v>549</v>
      </c>
      <c r="H69" s="302" t="s">
        <v>420</v>
      </c>
      <c r="I69" s="364">
        <v>6500000</v>
      </c>
      <c r="J69" s="295">
        <f>-K2160/0.0833333333333333</f>
        <v>0</v>
      </c>
      <c r="K69" s="295"/>
      <c r="L69" s="296">
        <v>43817</v>
      </c>
      <c r="M69" s="296">
        <v>43817</v>
      </c>
      <c r="N69" s="296">
        <v>44951</v>
      </c>
      <c r="O69" s="307">
        <f>YEAR(N69)</f>
        <v>2023</v>
      </c>
      <c r="P69" s="298">
        <f>MONTH(N69)</f>
        <v>1</v>
      </c>
      <c r="Q69" s="308" t="str">
        <f>IF(P69&gt;9,CONCATENATE(O69,P69),CONCATENATE(O69,"0",P69))</f>
        <v>202301</v>
      </c>
      <c r="R69" s="257" t="s">
        <v>77</v>
      </c>
      <c r="S69" s="300">
        <v>0.05</v>
      </c>
      <c r="T69" s="300">
        <v>0</v>
      </c>
      <c r="U69" s="339"/>
      <c r="V69" s="280"/>
      <c r="W69" s="279"/>
      <c r="X69" s="324"/>
      <c r="Y69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</row>
    <row r="70" spans="1:44" s="8" customFormat="1" ht="38.25" hidden="1" customHeight="1" x14ac:dyDescent="0.2">
      <c r="A70" s="303" t="s">
        <v>910</v>
      </c>
      <c r="B70" s="288"/>
      <c r="C70" s="314"/>
      <c r="D70" s="303" t="s">
        <v>933</v>
      </c>
      <c r="E70" s="293" t="s">
        <v>61</v>
      </c>
      <c r="F70" s="253" t="s">
        <v>22</v>
      </c>
      <c r="G70" s="288" t="s">
        <v>700</v>
      </c>
      <c r="H70" s="288" t="s">
        <v>701</v>
      </c>
      <c r="I70" s="367">
        <v>63851.5</v>
      </c>
      <c r="J70" s="255">
        <f>-K2291/0.0833333333333333</f>
        <v>0</v>
      </c>
      <c r="K70" s="255"/>
      <c r="L70" s="256">
        <v>44622</v>
      </c>
      <c r="M70" s="256">
        <v>44622</v>
      </c>
      <c r="N70" s="256">
        <v>44954</v>
      </c>
      <c r="O70" s="274">
        <f>YEAR(N70)</f>
        <v>2023</v>
      </c>
      <c r="P70" s="273">
        <f>MONTH(N70)</f>
        <v>1</v>
      </c>
      <c r="Q70" s="270" t="str">
        <f>IF(P70&gt;9,CONCATENATE(O70,P70),CONCATENATE(O70,"0",P70))</f>
        <v>202301</v>
      </c>
      <c r="R70" s="285" t="s">
        <v>77</v>
      </c>
      <c r="S70" s="258">
        <v>0</v>
      </c>
      <c r="T70" s="258">
        <v>0</v>
      </c>
      <c r="U70" s="341"/>
      <c r="V70" s="287"/>
      <c r="W70" s="287"/>
      <c r="X70" s="287"/>
      <c r="Y7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06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7"/>
    </row>
    <row r="71" spans="1:44" s="8" customFormat="1" ht="38.25" customHeight="1" x14ac:dyDescent="0.2">
      <c r="A71" s="302" t="s">
        <v>574</v>
      </c>
      <c r="B71" s="302"/>
      <c r="C71" s="294"/>
      <c r="D71" s="303" t="s">
        <v>1045</v>
      </c>
      <c r="E71" s="303" t="s">
        <v>55</v>
      </c>
      <c r="F71" s="286" t="s">
        <v>1046</v>
      </c>
      <c r="G71" s="303" t="s">
        <v>1047</v>
      </c>
      <c r="H71" s="303" t="s">
        <v>1048</v>
      </c>
      <c r="I71" s="366">
        <v>49000</v>
      </c>
      <c r="J71" s="309">
        <f>-K2362/0.0833333333333333</f>
        <v>0</v>
      </c>
      <c r="K71" s="309"/>
      <c r="L71" s="292">
        <v>44594</v>
      </c>
      <c r="M71" s="292">
        <v>44591</v>
      </c>
      <c r="N71" s="292">
        <v>44955</v>
      </c>
      <c r="O71" s="310">
        <f>YEAR(N71)</f>
        <v>2023</v>
      </c>
      <c r="P71" s="298">
        <f>MONTH(N71)</f>
        <v>1</v>
      </c>
      <c r="Q71" s="311" t="str">
        <f>IF(P71&gt;9,CONCATENATE(O71,P71),CONCATENATE(O71,"0",P71))</f>
        <v>202301</v>
      </c>
      <c r="R71" s="285" t="s">
        <v>162</v>
      </c>
      <c r="S71" s="312">
        <v>0</v>
      </c>
      <c r="T71" s="312">
        <v>0</v>
      </c>
      <c r="U71" s="339"/>
      <c r="V71" s="280"/>
      <c r="W71" s="279"/>
      <c r="X71" s="324"/>
      <c r="Y7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80"/>
    </row>
    <row r="72" spans="1:44" s="8" customFormat="1" ht="38.25" hidden="1" customHeight="1" x14ac:dyDescent="0.2">
      <c r="A72" s="302" t="s">
        <v>1353</v>
      </c>
      <c r="B72" s="302"/>
      <c r="C72" s="294"/>
      <c r="D72" s="302" t="s">
        <v>226</v>
      </c>
      <c r="E72" s="302" t="s">
        <v>1352</v>
      </c>
      <c r="F72" s="286" t="s">
        <v>225</v>
      </c>
      <c r="G72" s="302" t="s">
        <v>1350</v>
      </c>
      <c r="H72" s="302" t="s">
        <v>1351</v>
      </c>
      <c r="I72" s="364">
        <v>2000000</v>
      </c>
      <c r="J72" s="295">
        <f>-K2393/0.0833333333333333</f>
        <v>0</v>
      </c>
      <c r="K72" s="295"/>
      <c r="L72" s="261">
        <v>44825</v>
      </c>
      <c r="M72" s="296">
        <v>44743</v>
      </c>
      <c r="N72" s="296">
        <v>44957</v>
      </c>
      <c r="O72" s="307">
        <f>YEAR(N72)</f>
        <v>2023</v>
      </c>
      <c r="P72" s="325">
        <f>MONTH(N72)</f>
        <v>1</v>
      </c>
      <c r="Q72" s="308" t="str">
        <f>IF(P72&gt;9,CONCATENATE(O72,P72),CONCATENATE(O72,"0",P72))</f>
        <v>202301</v>
      </c>
      <c r="R72" s="285">
        <v>0</v>
      </c>
      <c r="S72" s="300">
        <v>0.1</v>
      </c>
      <c r="T72" s="300">
        <v>0.05</v>
      </c>
      <c r="U72" s="339"/>
      <c r="V72" s="280"/>
      <c r="W72" s="280"/>
      <c r="X72" s="324"/>
      <c r="Y7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324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</row>
    <row r="73" spans="1:44" s="8" customFormat="1" ht="38.25" hidden="1" customHeight="1" x14ac:dyDescent="0.2">
      <c r="A73" s="302" t="s">
        <v>381</v>
      </c>
      <c r="B73" s="288"/>
      <c r="C73" s="314"/>
      <c r="D73" s="288" t="s">
        <v>688</v>
      </c>
      <c r="E73" s="288" t="s">
        <v>67</v>
      </c>
      <c r="F73" s="253" t="s">
        <v>18</v>
      </c>
      <c r="G73" s="288" t="s">
        <v>689</v>
      </c>
      <c r="H73" s="288" t="s">
        <v>690</v>
      </c>
      <c r="I73" s="367">
        <v>500000</v>
      </c>
      <c r="J73" s="255">
        <f>-K2297/0.0833333333333333</f>
        <v>0</v>
      </c>
      <c r="K73" s="255"/>
      <c r="L73" s="256">
        <v>44608</v>
      </c>
      <c r="M73" s="256">
        <v>44591</v>
      </c>
      <c r="N73" s="256">
        <v>44957</v>
      </c>
      <c r="O73" s="274">
        <f>YEAR(N73)</f>
        <v>2023</v>
      </c>
      <c r="P73" s="273">
        <f>MONTH(N73)</f>
        <v>1</v>
      </c>
      <c r="Q73" s="270" t="str">
        <f>IF(P73&gt;9,CONCATENATE(O73,P73),CONCATENATE(O73,"0",P73))</f>
        <v>202301</v>
      </c>
      <c r="R73" s="257">
        <v>0</v>
      </c>
      <c r="S73" s="258">
        <v>0</v>
      </c>
      <c r="T73" s="258">
        <v>0</v>
      </c>
      <c r="U73" s="340"/>
      <c r="V73" s="287"/>
      <c r="W73" s="287"/>
      <c r="X73" s="287"/>
      <c r="Y7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306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</row>
    <row r="74" spans="1:44" s="8" customFormat="1" ht="38.25" hidden="1" customHeight="1" x14ac:dyDescent="0.2">
      <c r="A74" s="303" t="s">
        <v>381</v>
      </c>
      <c r="B74" s="303" t="s">
        <v>494</v>
      </c>
      <c r="C74" s="293" t="s">
        <v>56</v>
      </c>
      <c r="D74" s="303" t="s">
        <v>494</v>
      </c>
      <c r="E74" s="293" t="s">
        <v>56</v>
      </c>
      <c r="F74" s="291" t="s">
        <v>495</v>
      </c>
      <c r="G74" s="303" t="s">
        <v>496</v>
      </c>
      <c r="H74" s="303" t="s">
        <v>497</v>
      </c>
      <c r="I74" s="366">
        <v>5000000</v>
      </c>
      <c r="J74" s="292">
        <v>44227</v>
      </c>
      <c r="K74" s="285" t="s">
        <v>162</v>
      </c>
      <c r="L74" s="362">
        <v>44272</v>
      </c>
      <c r="M74" s="359">
        <v>44228</v>
      </c>
      <c r="N74" s="296">
        <v>44957</v>
      </c>
      <c r="O74" s="298">
        <f>YEAR(N74)</f>
        <v>2023</v>
      </c>
      <c r="P74" s="298">
        <f>MONTH(N74)</f>
        <v>1</v>
      </c>
      <c r="Q74" s="299" t="str">
        <f>IF(P74&gt;9,CONCATENATE(O74,P74),CONCATENATE(O74,"0",P74))</f>
        <v>202301</v>
      </c>
      <c r="R74" s="285">
        <v>0</v>
      </c>
      <c r="S74" s="300">
        <v>0.1</v>
      </c>
      <c r="T74" s="300">
        <v>0.05</v>
      </c>
      <c r="U74" s="339"/>
      <c r="V74" s="280"/>
      <c r="W74" s="279"/>
      <c r="X74" s="324"/>
      <c r="Y7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324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79"/>
    </row>
    <row r="75" spans="1:44" s="8" customFormat="1" ht="38.25" hidden="1" customHeight="1" x14ac:dyDescent="0.2">
      <c r="A75" s="293" t="s">
        <v>32</v>
      </c>
      <c r="B75" s="293" t="s">
        <v>170</v>
      </c>
      <c r="C75" s="314" t="s">
        <v>174</v>
      </c>
      <c r="D75" s="302" t="s">
        <v>276</v>
      </c>
      <c r="E75" s="293" t="s">
        <v>56</v>
      </c>
      <c r="F75" s="259" t="s">
        <v>22</v>
      </c>
      <c r="G75" s="293" t="s">
        <v>228</v>
      </c>
      <c r="H75" s="293" t="s">
        <v>37</v>
      </c>
      <c r="I75" s="365">
        <v>37717085.530000001</v>
      </c>
      <c r="J75" s="260">
        <f>-K2688/0.0833333333333333</f>
        <v>0</v>
      </c>
      <c r="K75" s="260"/>
      <c r="L75" s="261">
        <v>44594</v>
      </c>
      <c r="M75" s="261">
        <v>44594</v>
      </c>
      <c r="N75" s="262">
        <v>44958</v>
      </c>
      <c r="O75" s="273">
        <f>YEAR(N75)</f>
        <v>2023</v>
      </c>
      <c r="P75" s="273">
        <f>MONTH(N75)</f>
        <v>2</v>
      </c>
      <c r="Q75" s="267" t="str">
        <f>IF(P75&gt;9,CONCATENATE(O75,P75),CONCATENATE(O75,"0",P75))</f>
        <v>202302</v>
      </c>
      <c r="R75" s="285" t="s">
        <v>83</v>
      </c>
      <c r="S75" s="263">
        <v>0</v>
      </c>
      <c r="T75" s="263">
        <v>0</v>
      </c>
      <c r="U75" s="340"/>
      <c r="V75" s="289"/>
      <c r="W75" s="287"/>
      <c r="X75" s="289"/>
      <c r="Y75" s="23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324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79"/>
    </row>
    <row r="76" spans="1:44" s="8" customFormat="1" ht="38.25" hidden="1" customHeight="1" x14ac:dyDescent="0.2">
      <c r="A76" s="302" t="s">
        <v>381</v>
      </c>
      <c r="B76" s="302"/>
      <c r="C76" s="294"/>
      <c r="D76" s="301" t="s">
        <v>418</v>
      </c>
      <c r="E76" s="302" t="s">
        <v>67</v>
      </c>
      <c r="F76" s="286" t="s">
        <v>18</v>
      </c>
      <c r="G76" s="302" t="s">
        <v>419</v>
      </c>
      <c r="H76" s="301" t="s">
        <v>420</v>
      </c>
      <c r="I76" s="364">
        <v>500000</v>
      </c>
      <c r="J76" s="295">
        <f>-K1989/0.0833333333333333</f>
        <v>0</v>
      </c>
      <c r="K76" s="295"/>
      <c r="L76" s="296">
        <v>44608</v>
      </c>
      <c r="M76" s="296">
        <v>44591</v>
      </c>
      <c r="N76" s="296">
        <v>44958</v>
      </c>
      <c r="O76" s="307">
        <f>YEAR(N76)</f>
        <v>2023</v>
      </c>
      <c r="P76" s="298">
        <f>MONTH(N76)</f>
        <v>2</v>
      </c>
      <c r="Q76" s="308" t="str">
        <f>IF(P76&gt;9,CONCATENATE(O76,P76),CONCATENATE(O76,"0",P76))</f>
        <v>202302</v>
      </c>
      <c r="R76" s="285">
        <v>0</v>
      </c>
      <c r="S76" s="300">
        <v>0</v>
      </c>
      <c r="T76" s="300">
        <v>0</v>
      </c>
      <c r="U76" s="343"/>
      <c r="V76" s="280"/>
      <c r="W76" s="279"/>
      <c r="X76" s="280"/>
      <c r="Y7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324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80"/>
    </row>
    <row r="77" spans="1:44" s="8" customFormat="1" ht="38.25" hidden="1" customHeight="1" x14ac:dyDescent="0.2">
      <c r="A77" s="293" t="s">
        <v>40</v>
      </c>
      <c r="B77" s="302"/>
      <c r="C77" s="294"/>
      <c r="D77" s="301" t="s">
        <v>442</v>
      </c>
      <c r="E77" s="303" t="s">
        <v>57</v>
      </c>
      <c r="F77" s="286" t="s">
        <v>443</v>
      </c>
      <c r="G77" s="302" t="s">
        <v>444</v>
      </c>
      <c r="H77" s="302" t="s">
        <v>445</v>
      </c>
      <c r="I77" s="366">
        <v>400000</v>
      </c>
      <c r="J77" s="309">
        <f>-K1924/0.0833333333333333</f>
        <v>0</v>
      </c>
      <c r="K77" s="309"/>
      <c r="L77" s="296">
        <v>44622</v>
      </c>
      <c r="M77" s="296">
        <v>44621</v>
      </c>
      <c r="N77" s="297">
        <v>44959</v>
      </c>
      <c r="O77" s="298">
        <f>YEAR(N77)</f>
        <v>2023</v>
      </c>
      <c r="P77" s="298">
        <f>MONTH(N77)</f>
        <v>2</v>
      </c>
      <c r="Q77" s="299" t="str">
        <f>IF(P77&gt;9,CONCATENATE(O77,P77),CONCATENATE(O77,"0",P77))</f>
        <v>202302</v>
      </c>
      <c r="R77" s="285" t="s">
        <v>77</v>
      </c>
      <c r="S77" s="312">
        <v>0</v>
      </c>
      <c r="T77" s="312">
        <v>0</v>
      </c>
      <c r="U77" s="339"/>
      <c r="V77" s="280"/>
      <c r="W77" s="279"/>
      <c r="X77" s="280"/>
      <c r="Y7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279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</row>
    <row r="78" spans="1:44" s="8" customFormat="1" ht="38.25" customHeight="1" x14ac:dyDescent="0.2">
      <c r="A78" s="293" t="s">
        <v>574</v>
      </c>
      <c r="B78" s="288"/>
      <c r="C78" s="314"/>
      <c r="D78" s="288" t="s">
        <v>591</v>
      </c>
      <c r="E78" s="293" t="s">
        <v>57</v>
      </c>
      <c r="F78" s="253" t="s">
        <v>592</v>
      </c>
      <c r="G78" s="288" t="s">
        <v>593</v>
      </c>
      <c r="H78" s="288" t="s">
        <v>594</v>
      </c>
      <c r="I78" s="367">
        <v>608464</v>
      </c>
      <c r="J78" s="255">
        <f>-K2262/0.0833333333333333</f>
        <v>0</v>
      </c>
      <c r="K78" s="255"/>
      <c r="L78" s="256">
        <v>43873</v>
      </c>
      <c r="M78" s="256">
        <v>43880</v>
      </c>
      <c r="N78" s="256">
        <v>44975</v>
      </c>
      <c r="O78" s="274">
        <f>YEAR(N78)</f>
        <v>2023</v>
      </c>
      <c r="P78" s="273">
        <f>MONTH(N78)</f>
        <v>2</v>
      </c>
      <c r="Q78" s="270" t="str">
        <f>IF(P78&gt;9,CONCATENATE(O78,P78),CONCATENATE(O78,"0",P78))</f>
        <v>202302</v>
      </c>
      <c r="R78" s="285" t="s">
        <v>162</v>
      </c>
      <c r="S78" s="258">
        <v>0</v>
      </c>
      <c r="T78" s="258">
        <v>0</v>
      </c>
      <c r="U78" s="340"/>
      <c r="V78" s="289"/>
      <c r="W78" s="287"/>
      <c r="X78" s="289"/>
      <c r="Y78" s="29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306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</row>
    <row r="79" spans="1:44" s="8" customFormat="1" ht="38.25" customHeight="1" x14ac:dyDescent="0.2">
      <c r="A79" s="293" t="s">
        <v>574</v>
      </c>
      <c r="B79" s="303"/>
      <c r="C79" s="294"/>
      <c r="D79" s="303" t="s">
        <v>595</v>
      </c>
      <c r="E79" s="293" t="s">
        <v>57</v>
      </c>
      <c r="F79" s="253" t="s">
        <v>592</v>
      </c>
      <c r="G79" s="288" t="s">
        <v>593</v>
      </c>
      <c r="H79" s="303" t="s">
        <v>446</v>
      </c>
      <c r="I79" s="366">
        <v>631806.5</v>
      </c>
      <c r="J79" s="309">
        <f>-K2263/0.0833333333333333</f>
        <v>0</v>
      </c>
      <c r="K79" s="309"/>
      <c r="L79" s="256">
        <v>43873</v>
      </c>
      <c r="M79" s="256">
        <v>43880</v>
      </c>
      <c r="N79" s="256">
        <v>44975</v>
      </c>
      <c r="O79" s="310">
        <f>YEAR(N79)</f>
        <v>2023</v>
      </c>
      <c r="P79" s="298">
        <f>MONTH(N79)</f>
        <v>2</v>
      </c>
      <c r="Q79" s="311" t="str">
        <f>IF(P79&gt;9,CONCATENATE(O79,P79),CONCATENATE(O79,"0",P79))</f>
        <v>202302</v>
      </c>
      <c r="R79" s="285" t="s">
        <v>162</v>
      </c>
      <c r="S79" s="258">
        <v>0</v>
      </c>
      <c r="T79" s="258">
        <v>0</v>
      </c>
      <c r="U79" s="339"/>
      <c r="V79" s="280"/>
      <c r="W79" s="279"/>
      <c r="X79" s="280"/>
      <c r="Y79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324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</row>
    <row r="80" spans="1:44" s="8" customFormat="1" ht="38.25" hidden="1" customHeight="1" x14ac:dyDescent="0.2">
      <c r="A80" s="302" t="s">
        <v>248</v>
      </c>
      <c r="B80" s="302"/>
      <c r="C80" s="294"/>
      <c r="D80" s="301" t="s">
        <v>1380</v>
      </c>
      <c r="E80" s="302" t="s">
        <v>60</v>
      </c>
      <c r="F80" s="286" t="s">
        <v>1378</v>
      </c>
      <c r="G80" s="302" t="s">
        <v>1377</v>
      </c>
      <c r="H80" s="302" t="s">
        <v>1207</v>
      </c>
      <c r="I80" s="364">
        <v>0</v>
      </c>
      <c r="J80" s="295">
        <f>-K2401/0.0833333333333333</f>
        <v>0</v>
      </c>
      <c r="K80" s="295"/>
      <c r="L80" s="261">
        <v>44825</v>
      </c>
      <c r="M80" s="296">
        <v>44796</v>
      </c>
      <c r="N80" s="296">
        <v>44985</v>
      </c>
      <c r="O80" s="307">
        <f>YEAR(N80)</f>
        <v>2023</v>
      </c>
      <c r="P80" s="325">
        <f>MONTH(N80)</f>
        <v>2</v>
      </c>
      <c r="Q80" s="308" t="str">
        <f>IF(P80&gt;9,CONCATENATE(O80,P80),CONCATENATE(O80,"0",P80))</f>
        <v>202302</v>
      </c>
      <c r="R80" s="285">
        <v>0</v>
      </c>
      <c r="S80" s="300">
        <v>0</v>
      </c>
      <c r="T80" s="300">
        <v>0</v>
      </c>
      <c r="U80" s="339"/>
      <c r="V80" s="280"/>
      <c r="W80" s="280"/>
      <c r="X80" s="324"/>
      <c r="Y8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324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</row>
    <row r="81" spans="1:44" s="8" customFormat="1" ht="38.25" hidden="1" customHeight="1" x14ac:dyDescent="0.2">
      <c r="A81" s="302" t="s">
        <v>248</v>
      </c>
      <c r="B81" s="302"/>
      <c r="C81" s="294"/>
      <c r="D81" s="301" t="s">
        <v>1379</v>
      </c>
      <c r="E81" s="302" t="s">
        <v>60</v>
      </c>
      <c r="F81" s="286" t="s">
        <v>1378</v>
      </c>
      <c r="G81" s="302" t="s">
        <v>1377</v>
      </c>
      <c r="H81" s="302" t="s">
        <v>45</v>
      </c>
      <c r="I81" s="364">
        <v>0</v>
      </c>
      <c r="J81" s="295">
        <f>-K2402/0.0833333333333333</f>
        <v>0</v>
      </c>
      <c r="K81" s="295"/>
      <c r="L81" s="261">
        <v>44825</v>
      </c>
      <c r="M81" s="296">
        <v>44796</v>
      </c>
      <c r="N81" s="296">
        <v>44985</v>
      </c>
      <c r="O81" s="307">
        <f>YEAR(N81)</f>
        <v>2023</v>
      </c>
      <c r="P81" s="325">
        <f>MONTH(N81)</f>
        <v>2</v>
      </c>
      <c r="Q81" s="308" t="str">
        <f>IF(P81&gt;9,CONCATENATE(O81,P81),CONCATENATE(O81,"0",P81))</f>
        <v>202302</v>
      </c>
      <c r="R81" s="285">
        <v>0</v>
      </c>
      <c r="S81" s="300">
        <v>0</v>
      </c>
      <c r="T81" s="300">
        <v>0</v>
      </c>
      <c r="U81" s="339"/>
      <c r="V81" s="280"/>
      <c r="W81" s="280"/>
      <c r="X81" s="324"/>
      <c r="Y8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324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</row>
    <row r="82" spans="1:44" s="8" customFormat="1" ht="38.25" customHeight="1" x14ac:dyDescent="0.2">
      <c r="A82" s="302" t="s">
        <v>1118</v>
      </c>
      <c r="B82" s="293"/>
      <c r="C82" s="314"/>
      <c r="D82" s="290" t="s">
        <v>691</v>
      </c>
      <c r="E82" s="293" t="s">
        <v>60</v>
      </c>
      <c r="F82" s="259" t="s">
        <v>18</v>
      </c>
      <c r="G82" s="288" t="s">
        <v>692</v>
      </c>
      <c r="H82" s="293" t="s">
        <v>354</v>
      </c>
      <c r="I82" s="365">
        <v>1250000</v>
      </c>
      <c r="J82" s="260">
        <f>-K2307/0.0833333333333333</f>
        <v>0</v>
      </c>
      <c r="K82" s="260"/>
      <c r="L82" s="261">
        <v>44160</v>
      </c>
      <c r="M82" s="261">
        <v>44167</v>
      </c>
      <c r="N82" s="262">
        <v>44985</v>
      </c>
      <c r="O82" s="273">
        <f>YEAR(N82)</f>
        <v>2023</v>
      </c>
      <c r="P82" s="273">
        <f>MONTH(N82)</f>
        <v>2</v>
      </c>
      <c r="Q82" s="267" t="str">
        <f>IF(P82&gt;9,CONCATENATE(O82,P82),CONCATENATE(O82,"0",P82))</f>
        <v>202302</v>
      </c>
      <c r="R82" s="257" t="s">
        <v>162</v>
      </c>
      <c r="S82" s="263">
        <v>0</v>
      </c>
      <c r="T82" s="263">
        <v>0</v>
      </c>
      <c r="U82" s="340"/>
      <c r="V82" s="289"/>
      <c r="W82" s="287"/>
      <c r="X82" s="306"/>
      <c r="Y82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306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9"/>
    </row>
    <row r="83" spans="1:44" s="8" customFormat="1" ht="38.25" customHeight="1" x14ac:dyDescent="0.2">
      <c r="A83" s="302" t="s">
        <v>574</v>
      </c>
      <c r="B83" s="293"/>
      <c r="C83" s="314"/>
      <c r="D83" s="288" t="s">
        <v>544</v>
      </c>
      <c r="E83" s="288" t="s">
        <v>59</v>
      </c>
      <c r="F83" s="259" t="s">
        <v>545</v>
      </c>
      <c r="G83" s="288" t="s">
        <v>546</v>
      </c>
      <c r="H83" s="288" t="s">
        <v>547</v>
      </c>
      <c r="I83" s="367">
        <v>431115</v>
      </c>
      <c r="J83" s="255">
        <f>-K2190/0.0833333333333333</f>
        <v>0</v>
      </c>
      <c r="K83" s="255"/>
      <c r="L83" s="256">
        <v>43887</v>
      </c>
      <c r="M83" s="256">
        <v>43891</v>
      </c>
      <c r="N83" s="256">
        <v>44985</v>
      </c>
      <c r="O83" s="274">
        <f>YEAR(N83)</f>
        <v>2023</v>
      </c>
      <c r="P83" s="273">
        <f>MONTH(N83)</f>
        <v>2</v>
      </c>
      <c r="Q83" s="270" t="str">
        <f>IF(P83&gt;9,CONCATENATE(O83,P83),CONCATENATE(O83,"0",P83))</f>
        <v>202302</v>
      </c>
      <c r="R83" s="285" t="s">
        <v>162</v>
      </c>
      <c r="S83" s="258">
        <v>0</v>
      </c>
      <c r="T83" s="258">
        <v>0</v>
      </c>
      <c r="U83" s="340"/>
      <c r="V83" s="289"/>
      <c r="W83" s="287"/>
      <c r="X83" s="306"/>
      <c r="Y8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9"/>
    </row>
    <row r="84" spans="1:44" s="8" customFormat="1" ht="38.25" hidden="1" customHeight="1" x14ac:dyDescent="0.2">
      <c r="A84" s="302" t="s">
        <v>381</v>
      </c>
      <c r="B84" s="302"/>
      <c r="C84" s="294"/>
      <c r="D84" s="301" t="s">
        <v>841</v>
      </c>
      <c r="E84" s="302" t="s">
        <v>62</v>
      </c>
      <c r="F84" s="286" t="s">
        <v>18</v>
      </c>
      <c r="G84" s="302" t="s">
        <v>842</v>
      </c>
      <c r="H84" s="302" t="s">
        <v>843</v>
      </c>
      <c r="I84" s="364">
        <v>600000</v>
      </c>
      <c r="J84" s="295">
        <f>-K2286/0.0833333333333333</f>
        <v>0</v>
      </c>
      <c r="K84" s="295"/>
      <c r="L84" s="296">
        <v>44454</v>
      </c>
      <c r="M84" s="296">
        <v>44279</v>
      </c>
      <c r="N84" s="297">
        <v>44985</v>
      </c>
      <c r="O84" s="298">
        <f>YEAR(N84)</f>
        <v>2023</v>
      </c>
      <c r="P84" s="298">
        <f>MONTH(N84)</f>
        <v>2</v>
      </c>
      <c r="Q84" s="299" t="str">
        <f>IF(P84&gt;9,CONCATENATE(O84,P84),CONCATENATE(O84,"0",P84))</f>
        <v>202302</v>
      </c>
      <c r="R84" s="285">
        <v>0</v>
      </c>
      <c r="S84" s="300">
        <v>0</v>
      </c>
      <c r="T84" s="300">
        <v>0</v>
      </c>
      <c r="U84" s="339"/>
      <c r="V84" s="280"/>
      <c r="W84" s="279"/>
      <c r="X84" s="324"/>
      <c r="Y8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80"/>
    </row>
    <row r="85" spans="1:44" s="8" customFormat="1" ht="38.25" hidden="1" customHeight="1" x14ac:dyDescent="0.2">
      <c r="A85" s="293" t="s">
        <v>574</v>
      </c>
      <c r="B85" s="302"/>
      <c r="C85" s="294"/>
      <c r="D85" s="301" t="s">
        <v>367</v>
      </c>
      <c r="E85" s="303" t="s">
        <v>61</v>
      </c>
      <c r="F85" s="286" t="s">
        <v>22</v>
      </c>
      <c r="G85" s="302" t="s">
        <v>368</v>
      </c>
      <c r="H85" s="302" t="s">
        <v>369</v>
      </c>
      <c r="I85" s="364">
        <v>714911.54</v>
      </c>
      <c r="J85" s="295">
        <f>-K1998/0.0833333333333333</f>
        <v>0</v>
      </c>
      <c r="K85" s="295"/>
      <c r="L85" s="296">
        <v>43894</v>
      </c>
      <c r="M85" s="296">
        <v>43327</v>
      </c>
      <c r="N85" s="296">
        <v>44986</v>
      </c>
      <c r="O85" s="307">
        <f>YEAR(N85)</f>
        <v>2023</v>
      </c>
      <c r="P85" s="325">
        <f>MONTH(N85)</f>
        <v>3</v>
      </c>
      <c r="Q85" s="308" t="str">
        <f>IF(P85&gt;9,CONCATENATE(O85,P85),CONCATENATE(O85,"0",P85))</f>
        <v>202303</v>
      </c>
      <c r="R85" s="285">
        <v>0</v>
      </c>
      <c r="S85" s="300">
        <v>0</v>
      </c>
      <c r="T85" s="300">
        <v>0</v>
      </c>
      <c r="U85" s="339"/>
      <c r="V85" s="280"/>
      <c r="W85" s="280"/>
      <c r="X85" s="324"/>
      <c r="Y8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24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</row>
    <row r="86" spans="1:44" s="8" customFormat="1" ht="38.25" hidden="1" customHeight="1" x14ac:dyDescent="0.2">
      <c r="A86" s="293" t="s">
        <v>248</v>
      </c>
      <c r="B86" s="302"/>
      <c r="C86" s="294"/>
      <c r="D86" s="301" t="s">
        <v>596</v>
      </c>
      <c r="E86" s="293" t="s">
        <v>58</v>
      </c>
      <c r="F86" s="286" t="s">
        <v>597</v>
      </c>
      <c r="G86" s="302" t="s">
        <v>598</v>
      </c>
      <c r="H86" s="302" t="s">
        <v>599</v>
      </c>
      <c r="I86" s="364">
        <v>24250</v>
      </c>
      <c r="J86" s="295">
        <f>-K2377/0.0833333333333333</f>
        <v>0</v>
      </c>
      <c r="K86" s="295"/>
      <c r="L86" s="296">
        <v>43894</v>
      </c>
      <c r="M86" s="296">
        <v>43894</v>
      </c>
      <c r="N86" s="296">
        <v>44988</v>
      </c>
      <c r="O86" s="307">
        <f>YEAR(N86)</f>
        <v>2023</v>
      </c>
      <c r="P86" s="298">
        <f>MONTH(N86)</f>
        <v>3</v>
      </c>
      <c r="Q86" s="308" t="str">
        <f>IF(P86&gt;9,CONCATENATE(O86,P86),CONCATENATE(O86,"0",P86))</f>
        <v>202303</v>
      </c>
      <c r="R86" s="285" t="s">
        <v>75</v>
      </c>
      <c r="S86" s="300">
        <v>0</v>
      </c>
      <c r="T86" s="300">
        <v>0</v>
      </c>
      <c r="U86" s="339"/>
      <c r="V86" s="280"/>
      <c r="W86" s="279"/>
      <c r="X86" s="280"/>
      <c r="Y86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24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</row>
    <row r="87" spans="1:44" s="8" customFormat="1" ht="38.25" hidden="1" customHeight="1" x14ac:dyDescent="0.2">
      <c r="A87" s="293" t="s">
        <v>248</v>
      </c>
      <c r="B87" s="302"/>
      <c r="C87" s="294"/>
      <c r="D87" s="301" t="s">
        <v>600</v>
      </c>
      <c r="E87" s="293" t="s">
        <v>58</v>
      </c>
      <c r="F87" s="286" t="s">
        <v>601</v>
      </c>
      <c r="G87" s="302" t="s">
        <v>598</v>
      </c>
      <c r="H87" s="302" t="s">
        <v>602</v>
      </c>
      <c r="I87" s="364">
        <v>9100.73</v>
      </c>
      <c r="J87" s="295">
        <f>-K2378/0.0833333333333333</f>
        <v>0</v>
      </c>
      <c r="K87" s="295"/>
      <c r="L87" s="296">
        <v>43894</v>
      </c>
      <c r="M87" s="296">
        <v>43894</v>
      </c>
      <c r="N87" s="296">
        <v>44988</v>
      </c>
      <c r="O87" s="307">
        <f>YEAR(N87)</f>
        <v>2023</v>
      </c>
      <c r="P87" s="298">
        <f>MONTH(N87)</f>
        <v>3</v>
      </c>
      <c r="Q87" s="308" t="str">
        <f>IF(P87&gt;9,CONCATENATE(O87,P87),CONCATENATE(O87,"0",P87))</f>
        <v>202303</v>
      </c>
      <c r="R87" s="285" t="s">
        <v>75</v>
      </c>
      <c r="S87" s="300">
        <v>0</v>
      </c>
      <c r="T87" s="300">
        <v>0</v>
      </c>
      <c r="U87" s="339"/>
      <c r="V87" s="280"/>
      <c r="W87" s="279"/>
      <c r="X87" s="280"/>
      <c r="Y87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324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</row>
    <row r="88" spans="1:44" s="8" customFormat="1" ht="38.25" hidden="1" customHeight="1" x14ac:dyDescent="0.2">
      <c r="A88" s="293" t="s">
        <v>248</v>
      </c>
      <c r="B88" s="302"/>
      <c r="C88" s="294"/>
      <c r="D88" s="301" t="s">
        <v>1062</v>
      </c>
      <c r="E88" s="302" t="s">
        <v>60</v>
      </c>
      <c r="F88" s="286" t="s">
        <v>18</v>
      </c>
      <c r="G88" s="302" t="s">
        <v>1063</v>
      </c>
      <c r="H88" s="302" t="s">
        <v>388</v>
      </c>
      <c r="I88" s="364">
        <v>500000</v>
      </c>
      <c r="J88" s="295">
        <f>-K2408/0.0833333333333333</f>
        <v>0</v>
      </c>
      <c r="K88" s="295"/>
      <c r="L88" s="296">
        <v>44608</v>
      </c>
      <c r="M88" s="296">
        <v>44608</v>
      </c>
      <c r="N88" s="296">
        <v>44999</v>
      </c>
      <c r="O88" s="307">
        <f>YEAR(N88)</f>
        <v>2023</v>
      </c>
      <c r="P88" s="298">
        <f>MONTH(N88)</f>
        <v>3</v>
      </c>
      <c r="Q88" s="308" t="str">
        <f>IF(P88&gt;9,CONCATENATE(O88,P88),CONCATENATE(O88,"0",P88))</f>
        <v>202303</v>
      </c>
      <c r="R88" s="285">
        <v>0</v>
      </c>
      <c r="S88" s="300">
        <v>0</v>
      </c>
      <c r="T88" s="300">
        <v>0</v>
      </c>
      <c r="U88" s="339"/>
      <c r="V88" s="280"/>
      <c r="W88" s="279"/>
      <c r="X88" s="280"/>
      <c r="Y88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324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</row>
    <row r="89" spans="1:44" s="8" customFormat="1" ht="38.25" hidden="1" customHeight="1" x14ac:dyDescent="0.2">
      <c r="A89" s="293" t="s">
        <v>40</v>
      </c>
      <c r="B89" s="302"/>
      <c r="C89" s="294"/>
      <c r="D89" s="301" t="s">
        <v>397</v>
      </c>
      <c r="E89" s="303" t="s">
        <v>57</v>
      </c>
      <c r="F89" s="286" t="s">
        <v>440</v>
      </c>
      <c r="G89" s="302" t="s">
        <v>399</v>
      </c>
      <c r="H89" s="302" t="s">
        <v>400</v>
      </c>
      <c r="I89" s="366">
        <v>4000000</v>
      </c>
      <c r="J89" s="309">
        <f>-K1936/0.0833333333333333</f>
        <v>0</v>
      </c>
      <c r="K89" s="309"/>
      <c r="L89" s="296">
        <v>44594</v>
      </c>
      <c r="M89" s="296">
        <v>44635</v>
      </c>
      <c r="N89" s="297">
        <v>44999</v>
      </c>
      <c r="O89" s="298">
        <f>YEAR(N89)</f>
        <v>2023</v>
      </c>
      <c r="P89" s="298">
        <f>MONTH(N89)</f>
        <v>3</v>
      </c>
      <c r="Q89" s="299" t="str">
        <f>IF(P89&gt;9,CONCATENATE(O89,P89),CONCATENATE(O89,"0",P89))</f>
        <v>202303</v>
      </c>
      <c r="R89" s="285" t="s">
        <v>77</v>
      </c>
      <c r="S89" s="312">
        <v>0.15</v>
      </c>
      <c r="T89" s="312">
        <v>7.0000000000000007E-2</v>
      </c>
      <c r="U89" s="339"/>
      <c r="V89" s="280"/>
      <c r="W89" s="279"/>
      <c r="X89" s="280"/>
      <c r="Y8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279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</row>
    <row r="90" spans="1:44" s="8" customFormat="1" ht="38.25" hidden="1" customHeight="1" x14ac:dyDescent="0.2">
      <c r="A90" s="293" t="s">
        <v>248</v>
      </c>
      <c r="B90" s="293"/>
      <c r="C90" s="314"/>
      <c r="D90" s="290" t="s">
        <v>634</v>
      </c>
      <c r="E90" s="293" t="s">
        <v>58</v>
      </c>
      <c r="F90" s="259" t="s">
        <v>22</v>
      </c>
      <c r="G90" s="293" t="s">
        <v>635</v>
      </c>
      <c r="H90" s="293" t="s">
        <v>636</v>
      </c>
      <c r="I90" s="365">
        <v>219740</v>
      </c>
      <c r="J90" s="260">
        <f>-K2365/0.0833333333333333</f>
        <v>0</v>
      </c>
      <c r="K90" s="260"/>
      <c r="L90" s="261">
        <v>44090</v>
      </c>
      <c r="M90" s="261">
        <v>43907</v>
      </c>
      <c r="N90" s="261">
        <v>45001</v>
      </c>
      <c r="O90" s="275">
        <f>YEAR(N90)</f>
        <v>2023</v>
      </c>
      <c r="P90" s="273">
        <f>MONTH(N90)</f>
        <v>3</v>
      </c>
      <c r="Q90" s="271" t="str">
        <f>IF(P90&gt;9,CONCATENATE(O90,P90),CONCATENATE(O90,"0",P90))</f>
        <v>202303</v>
      </c>
      <c r="R90" s="257">
        <v>0</v>
      </c>
      <c r="S90" s="263">
        <v>0</v>
      </c>
      <c r="T90" s="263">
        <v>0</v>
      </c>
      <c r="U90" s="340"/>
      <c r="V90" s="289"/>
      <c r="W90" s="287"/>
      <c r="X90" s="289"/>
      <c r="Y90" s="28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306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</row>
    <row r="91" spans="1:44" s="8" customFormat="1" ht="38.25" hidden="1" customHeight="1" x14ac:dyDescent="0.2">
      <c r="A91" s="293" t="s">
        <v>248</v>
      </c>
      <c r="B91" s="302"/>
      <c r="C91" s="294"/>
      <c r="D91" s="349" t="s">
        <v>641</v>
      </c>
      <c r="E91" s="302" t="s">
        <v>57</v>
      </c>
      <c r="F91" s="286" t="s">
        <v>22</v>
      </c>
      <c r="G91" s="302" t="s">
        <v>642</v>
      </c>
      <c r="H91" s="302" t="s">
        <v>643</v>
      </c>
      <c r="I91" s="364">
        <v>100609.42</v>
      </c>
      <c r="J91" s="295">
        <f>-K2376/0.0833333333333333</f>
        <v>0</v>
      </c>
      <c r="K91" s="295"/>
      <c r="L91" s="296">
        <v>44041</v>
      </c>
      <c r="M91" s="296">
        <v>43914</v>
      </c>
      <c r="N91" s="297">
        <v>45008</v>
      </c>
      <c r="O91" s="298">
        <f>YEAR(N91)</f>
        <v>2023</v>
      </c>
      <c r="P91" s="298">
        <f>MONTH(N91)</f>
        <v>3</v>
      </c>
      <c r="Q91" s="299" t="str">
        <f>IF(P91&gt;9,CONCATENATE(O91,P91),CONCATENATE(O91,"0",P91))</f>
        <v>202303</v>
      </c>
      <c r="R91" s="285">
        <v>0</v>
      </c>
      <c r="S91" s="300">
        <v>0</v>
      </c>
      <c r="T91" s="300">
        <v>0</v>
      </c>
      <c r="U91" s="339"/>
      <c r="V91" s="280"/>
      <c r="W91" s="280"/>
      <c r="X91" s="280"/>
      <c r="Y9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324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80"/>
    </row>
    <row r="92" spans="1:44" s="8" customFormat="1" ht="38.25" hidden="1" customHeight="1" x14ac:dyDescent="0.2">
      <c r="A92" s="293" t="s">
        <v>248</v>
      </c>
      <c r="B92" s="302"/>
      <c r="C92" s="294"/>
      <c r="D92" s="301" t="s">
        <v>611</v>
      </c>
      <c r="E92" s="302" t="s">
        <v>70</v>
      </c>
      <c r="F92" s="286" t="s">
        <v>22</v>
      </c>
      <c r="G92" s="302" t="s">
        <v>612</v>
      </c>
      <c r="H92" s="302" t="s">
        <v>613</v>
      </c>
      <c r="I92" s="364">
        <v>33040</v>
      </c>
      <c r="J92" s="295">
        <f>-K2381/0.0833333333333333</f>
        <v>0</v>
      </c>
      <c r="K92" s="295"/>
      <c r="L92" s="296">
        <v>43908</v>
      </c>
      <c r="M92" s="296">
        <v>43915</v>
      </c>
      <c r="N92" s="297">
        <v>45009</v>
      </c>
      <c r="O92" s="298">
        <f>YEAR(N92)</f>
        <v>2023</v>
      </c>
      <c r="P92" s="298">
        <f>MONTH(N92)</f>
        <v>3</v>
      </c>
      <c r="Q92" s="299" t="str">
        <f>IF(P92&gt;9,CONCATENATE(O92,P92),CONCATENATE(O92,"0",P92))</f>
        <v>202303</v>
      </c>
      <c r="R92" s="285" t="s">
        <v>267</v>
      </c>
      <c r="S92" s="300">
        <v>0</v>
      </c>
      <c r="T92" s="300">
        <v>0</v>
      </c>
      <c r="U92" s="339"/>
      <c r="V92" s="280"/>
      <c r="W92" s="279"/>
      <c r="X92" s="280"/>
      <c r="Y9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24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80"/>
    </row>
    <row r="93" spans="1:44" s="8" customFormat="1" ht="38.25" hidden="1" customHeight="1" x14ac:dyDescent="0.2">
      <c r="A93" s="293" t="s">
        <v>40</v>
      </c>
      <c r="B93" s="302"/>
      <c r="C93" s="294"/>
      <c r="D93" s="301" t="s">
        <v>1053</v>
      </c>
      <c r="E93" s="303" t="s">
        <v>67</v>
      </c>
      <c r="F93" s="286" t="s">
        <v>1054</v>
      </c>
      <c r="G93" s="302" t="s">
        <v>1055</v>
      </c>
      <c r="H93" s="302" t="s">
        <v>999</v>
      </c>
      <c r="I93" s="366">
        <v>750000</v>
      </c>
      <c r="J93" s="309">
        <f>-K2380/0.0833333333333333</f>
        <v>0</v>
      </c>
      <c r="K93" s="309"/>
      <c r="L93" s="296">
        <v>44608</v>
      </c>
      <c r="M93" s="296">
        <v>44645</v>
      </c>
      <c r="N93" s="297">
        <v>45009</v>
      </c>
      <c r="O93" s="298">
        <f>YEAR(N93)</f>
        <v>2023</v>
      </c>
      <c r="P93" s="298">
        <f>MONTH(N93)</f>
        <v>3</v>
      </c>
      <c r="Q93" s="299" t="str">
        <f>IF(P93&gt;9,CONCATENATE(O93,P93),CONCATENATE(O93,"0",P93))</f>
        <v>202303</v>
      </c>
      <c r="R93" s="285" t="s">
        <v>77</v>
      </c>
      <c r="S93" s="312">
        <v>0</v>
      </c>
      <c r="T93" s="312">
        <v>0</v>
      </c>
      <c r="U93" s="339"/>
      <c r="V93" s="280"/>
      <c r="W93" s="279"/>
      <c r="X93" s="280"/>
      <c r="Y9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279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</row>
    <row r="94" spans="1:44" s="8" customFormat="1" ht="38.25" hidden="1" customHeight="1" x14ac:dyDescent="0.2">
      <c r="A94" s="302" t="s">
        <v>381</v>
      </c>
      <c r="B94" s="302"/>
      <c r="C94" s="294"/>
      <c r="D94" s="301" t="s">
        <v>1126</v>
      </c>
      <c r="E94" s="302" t="s">
        <v>55</v>
      </c>
      <c r="F94" s="286" t="s">
        <v>1127</v>
      </c>
      <c r="G94" s="302" t="s">
        <v>1128</v>
      </c>
      <c r="H94" s="301" t="s">
        <v>1129</v>
      </c>
      <c r="I94" s="364">
        <v>19803479</v>
      </c>
      <c r="J94" s="295">
        <f>-K2407/0.0833333333333333</f>
        <v>0</v>
      </c>
      <c r="K94" s="295"/>
      <c r="L94" s="296">
        <v>44657</v>
      </c>
      <c r="M94" s="296">
        <v>44648</v>
      </c>
      <c r="N94" s="296">
        <v>45012</v>
      </c>
      <c r="O94" s="307">
        <f>YEAR(N94)</f>
        <v>2023</v>
      </c>
      <c r="P94" s="298">
        <f>MONTH(N94)</f>
        <v>3</v>
      </c>
      <c r="Q94" s="308" t="str">
        <f>IF(P94&gt;9,CONCATENATE(O94,P94),CONCATENATE(O94,"0",P94))</f>
        <v>202303</v>
      </c>
      <c r="R94" s="285" t="s">
        <v>1130</v>
      </c>
      <c r="S94" s="300">
        <v>0</v>
      </c>
      <c r="T94" s="300">
        <v>0</v>
      </c>
      <c r="U94" s="343"/>
      <c r="V94" s="280"/>
      <c r="W94" s="279"/>
      <c r="X94" s="280"/>
      <c r="Y9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24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80"/>
    </row>
    <row r="95" spans="1:44" s="8" customFormat="1" ht="38.25" hidden="1" customHeight="1" x14ac:dyDescent="0.2">
      <c r="A95" s="293" t="s">
        <v>248</v>
      </c>
      <c r="B95" s="293"/>
      <c r="C95" s="314"/>
      <c r="D95" s="302" t="s">
        <v>619</v>
      </c>
      <c r="E95" s="293" t="s">
        <v>70</v>
      </c>
      <c r="F95" s="286" t="s">
        <v>620</v>
      </c>
      <c r="G95" s="302" t="s">
        <v>1163</v>
      </c>
      <c r="H95" s="302" t="s">
        <v>622</v>
      </c>
      <c r="I95" s="365">
        <v>55636</v>
      </c>
      <c r="J95" s="260">
        <f>-K2419/0.0833333333333333</f>
        <v>0</v>
      </c>
      <c r="K95" s="260"/>
      <c r="L95" s="261">
        <v>44937</v>
      </c>
      <c r="M95" s="296">
        <v>44937</v>
      </c>
      <c r="N95" s="261">
        <v>45014</v>
      </c>
      <c r="O95" s="275">
        <f>YEAR(N95)</f>
        <v>2023</v>
      </c>
      <c r="P95" s="351">
        <f>MONTH(N95)</f>
        <v>3</v>
      </c>
      <c r="Q95" s="271" t="str">
        <f>IF(P95&gt;9,CONCATENATE(O95,P95),CONCATENATE(O95,"0",P95))</f>
        <v>202303</v>
      </c>
      <c r="R95" s="257">
        <v>0</v>
      </c>
      <c r="S95" s="263">
        <v>0</v>
      </c>
      <c r="T95" s="263">
        <v>0</v>
      </c>
      <c r="U95" s="340"/>
      <c r="V95" s="289"/>
      <c r="W95" s="289"/>
      <c r="X95" s="306"/>
      <c r="Y95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06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</row>
    <row r="96" spans="1:44" s="8" customFormat="1" ht="38.25" hidden="1" customHeight="1" x14ac:dyDescent="0.2">
      <c r="A96" s="302" t="s">
        <v>574</v>
      </c>
      <c r="B96" s="302"/>
      <c r="C96" s="294"/>
      <c r="D96" s="301" t="s">
        <v>788</v>
      </c>
      <c r="E96" s="302" t="s">
        <v>70</v>
      </c>
      <c r="F96" s="286" t="s">
        <v>18</v>
      </c>
      <c r="G96" s="302" t="s">
        <v>789</v>
      </c>
      <c r="H96" s="302" t="s">
        <v>790</v>
      </c>
      <c r="I96" s="364">
        <v>100000</v>
      </c>
      <c r="J96" s="295">
        <f>-K2317/0.0833333333333333</f>
        <v>0</v>
      </c>
      <c r="K96" s="295"/>
      <c r="L96" s="292">
        <v>44622</v>
      </c>
      <c r="M96" s="296">
        <v>44285</v>
      </c>
      <c r="N96" s="296">
        <v>45014</v>
      </c>
      <c r="O96" s="298">
        <f>YEAR(N96)</f>
        <v>2023</v>
      </c>
      <c r="P96" s="298">
        <f>MONTH(N96)</f>
        <v>3</v>
      </c>
      <c r="Q96" s="299" t="str">
        <f>IF(P96&gt;9,CONCATENATE(O96,P96),CONCATENATE(O96,"0",P96))</f>
        <v>202303</v>
      </c>
      <c r="R96" s="285">
        <v>0</v>
      </c>
      <c r="S96" s="300">
        <v>0</v>
      </c>
      <c r="T96" s="300">
        <v>0</v>
      </c>
      <c r="U96" s="344"/>
      <c r="V96" s="280"/>
      <c r="W96" s="279"/>
      <c r="X96" s="324"/>
      <c r="Y9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24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79"/>
    </row>
    <row r="97" spans="1:100" s="8" customFormat="1" ht="38.25" customHeight="1" x14ac:dyDescent="0.2">
      <c r="A97" s="303" t="s">
        <v>910</v>
      </c>
      <c r="B97" s="303"/>
      <c r="C97" s="294"/>
      <c r="D97" s="303" t="s">
        <v>1119</v>
      </c>
      <c r="E97" s="303" t="s">
        <v>58</v>
      </c>
      <c r="F97" s="291" t="s">
        <v>22</v>
      </c>
      <c r="G97" s="303" t="s">
        <v>1120</v>
      </c>
      <c r="H97" s="303" t="s">
        <v>1121</v>
      </c>
      <c r="I97" s="366">
        <v>458228</v>
      </c>
      <c r="J97" s="309">
        <f>-K2410/0.0833333333333333</f>
        <v>0</v>
      </c>
      <c r="K97" s="309"/>
      <c r="L97" s="292">
        <v>44657</v>
      </c>
      <c r="M97" s="292">
        <v>44651</v>
      </c>
      <c r="N97" s="292">
        <v>45015</v>
      </c>
      <c r="O97" s="310">
        <f>YEAR(N97)</f>
        <v>2023</v>
      </c>
      <c r="P97" s="298">
        <f>MONTH(N97)</f>
        <v>3</v>
      </c>
      <c r="Q97" s="311" t="str">
        <f>IF(P97&gt;9,CONCATENATE(O97,P97),CONCATENATE(O97,"0",P97))</f>
        <v>202303</v>
      </c>
      <c r="R97" s="257" t="s">
        <v>162</v>
      </c>
      <c r="S97" s="312">
        <v>0</v>
      </c>
      <c r="T97" s="312">
        <v>0</v>
      </c>
      <c r="U97" s="343"/>
      <c r="V97" s="279"/>
      <c r="W97" s="279"/>
      <c r="X97" s="279"/>
      <c r="Y9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324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79"/>
    </row>
    <row r="98" spans="1:100" s="8" customFormat="1" ht="38.25" customHeight="1" x14ac:dyDescent="0.2">
      <c r="A98" s="302" t="s">
        <v>248</v>
      </c>
      <c r="B98" s="302"/>
      <c r="C98" s="294"/>
      <c r="D98" s="302" t="s">
        <v>619</v>
      </c>
      <c r="E98" s="293" t="s">
        <v>70</v>
      </c>
      <c r="F98" s="286" t="s">
        <v>620</v>
      </c>
      <c r="G98" s="302" t="s">
        <v>621</v>
      </c>
      <c r="H98" s="302" t="s">
        <v>622</v>
      </c>
      <c r="I98" s="364">
        <v>48884.55</v>
      </c>
      <c r="J98" s="295">
        <f>-K2379/0.0833333333333333</f>
        <v>0</v>
      </c>
      <c r="K98" s="295"/>
      <c r="L98" s="296">
        <v>43922</v>
      </c>
      <c r="M98" s="296">
        <v>43922</v>
      </c>
      <c r="N98" s="297">
        <v>45016</v>
      </c>
      <c r="O98" s="307">
        <f>YEAR(N98)</f>
        <v>2023</v>
      </c>
      <c r="P98" s="325">
        <f>MONTH(N98)</f>
        <v>3</v>
      </c>
      <c r="Q98" s="308" t="str">
        <f>IF(P98&gt;9,CONCATENATE(O98,P98),CONCATENATE(O98,"0",P98))</f>
        <v>202303</v>
      </c>
      <c r="R98" s="285" t="s">
        <v>162</v>
      </c>
      <c r="S98" s="300">
        <v>0</v>
      </c>
      <c r="T98" s="300">
        <v>0</v>
      </c>
      <c r="U98" s="339"/>
      <c r="V98" s="280"/>
      <c r="W98" s="280"/>
      <c r="X98" s="324"/>
      <c r="Y9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24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</row>
    <row r="99" spans="1:100" s="7" customFormat="1" ht="38.25" customHeight="1" x14ac:dyDescent="0.2">
      <c r="A99" s="302" t="s">
        <v>32</v>
      </c>
      <c r="B99" s="302"/>
      <c r="C99" s="294"/>
      <c r="D99" s="302" t="s">
        <v>614</v>
      </c>
      <c r="E99" s="302" t="s">
        <v>615</v>
      </c>
      <c r="F99" s="286" t="s">
        <v>616</v>
      </c>
      <c r="G99" s="302" t="s">
        <v>617</v>
      </c>
      <c r="H99" s="302" t="s">
        <v>618</v>
      </c>
      <c r="I99" s="364">
        <v>400000</v>
      </c>
      <c r="J99" s="295">
        <f>-K2286/0.0833333333333333</f>
        <v>0</v>
      </c>
      <c r="K99" s="295"/>
      <c r="L99" s="296">
        <v>43922</v>
      </c>
      <c r="M99" s="296">
        <v>43922</v>
      </c>
      <c r="N99" s="296">
        <v>45016</v>
      </c>
      <c r="O99" s="307">
        <f>YEAR(N99)</f>
        <v>2023</v>
      </c>
      <c r="P99" s="298">
        <f>MONTH(N99)</f>
        <v>3</v>
      </c>
      <c r="Q99" s="308" t="str">
        <f>IF(P99&gt;9,CONCATENATE(O99,P99),CONCATENATE(O99,"0",P99))</f>
        <v>202303</v>
      </c>
      <c r="R99" s="285" t="s">
        <v>162</v>
      </c>
      <c r="S99" s="300">
        <v>0</v>
      </c>
      <c r="T99" s="300">
        <v>0</v>
      </c>
      <c r="U99" s="343"/>
      <c r="V99" s="280"/>
      <c r="W99" s="279"/>
      <c r="X99" s="324"/>
      <c r="Y9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324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s="8" customFormat="1" ht="38.25" hidden="1" customHeight="1" x14ac:dyDescent="0.2">
      <c r="A100" s="288" t="s">
        <v>32</v>
      </c>
      <c r="B100" s="302"/>
      <c r="C100" s="294"/>
      <c r="D100" s="303" t="s">
        <v>924</v>
      </c>
      <c r="E100" s="302" t="s">
        <v>55</v>
      </c>
      <c r="F100" s="291" t="s">
        <v>22</v>
      </c>
      <c r="G100" s="303" t="s">
        <v>759</v>
      </c>
      <c r="H100" s="303" t="s">
        <v>760</v>
      </c>
      <c r="I100" s="366">
        <v>160000</v>
      </c>
      <c r="J100" s="309">
        <f>-K2374/0.0833333333333333</f>
        <v>0</v>
      </c>
      <c r="K100" s="309"/>
      <c r="L100" s="292">
        <v>44279</v>
      </c>
      <c r="M100" s="292">
        <v>44287</v>
      </c>
      <c r="N100" s="292">
        <v>45016</v>
      </c>
      <c r="O100" s="310">
        <f>YEAR(N100)</f>
        <v>2023</v>
      </c>
      <c r="P100" s="298">
        <f>MONTH(N100)</f>
        <v>3</v>
      </c>
      <c r="Q100" s="311" t="str">
        <f>IF(P100&gt;9,CONCATENATE(O100,P100),CONCATENATE(O100,"0",P100))</f>
        <v>202303</v>
      </c>
      <c r="R100" s="285" t="s">
        <v>83</v>
      </c>
      <c r="S100" s="312">
        <v>0</v>
      </c>
      <c r="T100" s="312">
        <v>0</v>
      </c>
      <c r="U100" s="343"/>
      <c r="V100" s="280"/>
      <c r="W100" s="279"/>
      <c r="X100" s="280"/>
      <c r="Y10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24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</row>
    <row r="101" spans="1:100" s="8" customFormat="1" ht="38.25" hidden="1" customHeight="1" x14ac:dyDescent="0.2">
      <c r="A101" s="302" t="s">
        <v>736</v>
      </c>
      <c r="B101" s="302"/>
      <c r="C101" s="294"/>
      <c r="D101" s="301" t="s">
        <v>889</v>
      </c>
      <c r="E101" s="302" t="s">
        <v>55</v>
      </c>
      <c r="F101" s="286" t="s">
        <v>18</v>
      </c>
      <c r="G101" s="302" t="s">
        <v>890</v>
      </c>
      <c r="H101" s="302" t="s">
        <v>631</v>
      </c>
      <c r="I101" s="364">
        <v>630000</v>
      </c>
      <c r="J101" s="295">
        <f>-K2367/0.0833333333333333</f>
        <v>0</v>
      </c>
      <c r="K101" s="295"/>
      <c r="L101" s="296">
        <v>44608</v>
      </c>
      <c r="M101" s="296">
        <v>44652</v>
      </c>
      <c r="N101" s="297">
        <v>45016</v>
      </c>
      <c r="O101" s="307">
        <f>YEAR(N101)</f>
        <v>2023</v>
      </c>
      <c r="P101" s="355">
        <f>MONTH(N101)</f>
        <v>3</v>
      </c>
      <c r="Q101" s="356" t="str">
        <f>IF(P101&gt;9,CONCATENATE(O101,P101),CONCATENATE(O101,"0",P101))</f>
        <v>202303</v>
      </c>
      <c r="R101" s="285" t="s">
        <v>1064</v>
      </c>
      <c r="S101" s="300">
        <v>0</v>
      </c>
      <c r="T101" s="300">
        <v>0</v>
      </c>
      <c r="U101" s="344"/>
      <c r="V101" s="279"/>
      <c r="W101" s="279"/>
      <c r="X101" s="279"/>
      <c r="Y10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324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</row>
    <row r="102" spans="1:100" s="8" customFormat="1" ht="38.25" hidden="1" customHeight="1" x14ac:dyDescent="0.2">
      <c r="A102" s="293" t="s">
        <v>574</v>
      </c>
      <c r="B102" s="302"/>
      <c r="C102" s="294"/>
      <c r="D102" s="301" t="s">
        <v>632</v>
      </c>
      <c r="E102" s="302" t="s">
        <v>302</v>
      </c>
      <c r="F102" s="291" t="s">
        <v>22</v>
      </c>
      <c r="G102" s="303" t="s">
        <v>633</v>
      </c>
      <c r="H102" s="303" t="s">
        <v>404</v>
      </c>
      <c r="I102" s="366">
        <v>500000</v>
      </c>
      <c r="J102" s="309">
        <f>-K2305/0.0833333333333333</f>
        <v>0</v>
      </c>
      <c r="K102" s="309"/>
      <c r="L102" s="292">
        <v>43929</v>
      </c>
      <c r="M102" s="292">
        <v>43922</v>
      </c>
      <c r="N102" s="292">
        <v>45016</v>
      </c>
      <c r="O102" s="310">
        <f>YEAR(N102)</f>
        <v>2023</v>
      </c>
      <c r="P102" s="298">
        <f>MONTH(N102)</f>
        <v>3</v>
      </c>
      <c r="Q102" s="311" t="str">
        <f>IF(P102&gt;9,CONCATENATE(O102,P102),CONCATENATE(O102,"0",P102))</f>
        <v>202303</v>
      </c>
      <c r="R102" s="285" t="s">
        <v>77</v>
      </c>
      <c r="S102" s="312">
        <v>0</v>
      </c>
      <c r="T102" s="312">
        <v>0</v>
      </c>
      <c r="U102" s="339"/>
      <c r="V102" s="280"/>
      <c r="W102" s="279"/>
      <c r="X102" s="280"/>
      <c r="Y10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24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</row>
    <row r="103" spans="1:100" s="8" customFormat="1" ht="38.25" customHeight="1" x14ac:dyDescent="0.2">
      <c r="A103" s="293" t="s">
        <v>76</v>
      </c>
      <c r="B103" s="302"/>
      <c r="C103" s="294"/>
      <c r="D103" s="301" t="s">
        <v>1144</v>
      </c>
      <c r="E103" s="302" t="s">
        <v>70</v>
      </c>
      <c r="F103" s="286" t="s">
        <v>22</v>
      </c>
      <c r="G103" s="302" t="s">
        <v>1145</v>
      </c>
      <c r="H103" s="302" t="s">
        <v>1146</v>
      </c>
      <c r="I103" s="364">
        <v>120416.2</v>
      </c>
      <c r="J103" s="295">
        <f>-K2422/0.0833333333333333</f>
        <v>0</v>
      </c>
      <c r="K103" s="295"/>
      <c r="L103" s="296">
        <v>44657</v>
      </c>
      <c r="M103" s="296">
        <v>44657</v>
      </c>
      <c r="N103" s="296">
        <v>45021</v>
      </c>
      <c r="O103" s="307">
        <f>YEAR(N103)</f>
        <v>2023</v>
      </c>
      <c r="P103" s="325">
        <f>MONTH(N103)</f>
        <v>4</v>
      </c>
      <c r="Q103" s="308" t="str">
        <f>IF(P103&gt;9,CONCATENATE(O103,P103),CONCATENATE(O103,"0",P103))</f>
        <v>202304</v>
      </c>
      <c r="R103" s="285" t="s">
        <v>162</v>
      </c>
      <c r="S103" s="300">
        <v>0</v>
      </c>
      <c r="T103" s="300">
        <v>0</v>
      </c>
      <c r="U103" s="344"/>
      <c r="V103" s="280"/>
      <c r="W103" s="280"/>
      <c r="X103" s="324"/>
      <c r="Y10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324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</row>
    <row r="104" spans="1:100" s="8" customFormat="1" ht="38.25" customHeight="1" x14ac:dyDescent="0.2">
      <c r="A104" s="303" t="s">
        <v>910</v>
      </c>
      <c r="B104" s="302"/>
      <c r="C104" s="294"/>
      <c r="D104" s="301" t="s">
        <v>628</v>
      </c>
      <c r="E104" s="293" t="s">
        <v>60</v>
      </c>
      <c r="F104" s="286" t="s">
        <v>22</v>
      </c>
      <c r="G104" s="302" t="s">
        <v>629</v>
      </c>
      <c r="H104" s="302" t="s">
        <v>630</v>
      </c>
      <c r="I104" s="364">
        <v>200000</v>
      </c>
      <c r="J104" s="295">
        <f>-K2278/0.0833333333333333</f>
        <v>0</v>
      </c>
      <c r="K104" s="295"/>
      <c r="L104" s="296">
        <v>44594</v>
      </c>
      <c r="M104" s="296">
        <v>44659</v>
      </c>
      <c r="N104" s="296">
        <v>45023</v>
      </c>
      <c r="O104" s="307">
        <f>YEAR(N104)</f>
        <v>2023</v>
      </c>
      <c r="P104" s="298">
        <f>MONTH(N104)</f>
        <v>4</v>
      </c>
      <c r="Q104" s="308" t="str">
        <f>IF(P104&gt;9,CONCATENATE(O104,P104),CONCATENATE(O104,"0",P104))</f>
        <v>202304</v>
      </c>
      <c r="R104" s="285" t="s">
        <v>162</v>
      </c>
      <c r="S104" s="300">
        <v>0</v>
      </c>
      <c r="T104" s="300">
        <v>0</v>
      </c>
      <c r="U104" s="343"/>
      <c r="V104" s="280"/>
      <c r="W104" s="279"/>
      <c r="X104" s="280"/>
      <c r="Y10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324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</row>
    <row r="105" spans="1:100" s="7" customFormat="1" ht="38.25" hidden="1" customHeight="1" x14ac:dyDescent="0.2">
      <c r="A105" s="293" t="s">
        <v>76</v>
      </c>
      <c r="B105" s="302"/>
      <c r="C105" s="294"/>
      <c r="D105" s="301" t="s">
        <v>1149</v>
      </c>
      <c r="E105" s="302" t="s">
        <v>187</v>
      </c>
      <c r="F105" s="286" t="s">
        <v>1150</v>
      </c>
      <c r="G105" s="302" t="s">
        <v>1151</v>
      </c>
      <c r="H105" s="302" t="s">
        <v>1152</v>
      </c>
      <c r="I105" s="364">
        <v>60000</v>
      </c>
      <c r="J105" s="295">
        <f>-K2425/0.0833333333333333</f>
        <v>0</v>
      </c>
      <c r="K105" s="295"/>
      <c r="L105" s="296">
        <v>44657</v>
      </c>
      <c r="M105" s="296">
        <v>44660</v>
      </c>
      <c r="N105" s="296">
        <v>45024</v>
      </c>
      <c r="O105" s="307">
        <f>YEAR(N105)</f>
        <v>2023</v>
      </c>
      <c r="P105" s="325">
        <f>MONTH(N105)</f>
        <v>4</v>
      </c>
      <c r="Q105" s="308" t="str">
        <f>IF(P105&gt;9,CONCATENATE(O105,P105),CONCATENATE(O105,"0",P105))</f>
        <v>202304</v>
      </c>
      <c r="R105" s="285">
        <v>0</v>
      </c>
      <c r="S105" s="300">
        <v>0</v>
      </c>
      <c r="T105" s="300">
        <v>0</v>
      </c>
      <c r="U105" s="344"/>
      <c r="V105" s="280"/>
      <c r="W105" s="280"/>
      <c r="X105" s="324"/>
      <c r="Y10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324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</row>
    <row r="106" spans="1:100" s="7" customFormat="1" ht="38.25" hidden="1" customHeight="1" x14ac:dyDescent="0.2">
      <c r="A106" s="293" t="s">
        <v>248</v>
      </c>
      <c r="B106" s="302"/>
      <c r="C106" s="294"/>
      <c r="D106" s="303" t="s">
        <v>637</v>
      </c>
      <c r="E106" s="303" t="s">
        <v>57</v>
      </c>
      <c r="F106" s="291" t="s">
        <v>22</v>
      </c>
      <c r="G106" s="303" t="s">
        <v>638</v>
      </c>
      <c r="H106" s="303" t="s">
        <v>639</v>
      </c>
      <c r="I106" s="366">
        <v>300000</v>
      </c>
      <c r="J106" s="309">
        <f>-K2389/0.0833333333333333</f>
        <v>0</v>
      </c>
      <c r="K106" s="309"/>
      <c r="L106" s="256">
        <v>44608</v>
      </c>
      <c r="M106" s="292">
        <v>44666</v>
      </c>
      <c r="N106" s="292">
        <v>45030</v>
      </c>
      <c r="O106" s="310">
        <f>YEAR(N106)</f>
        <v>2023</v>
      </c>
      <c r="P106" s="298">
        <f>MONTH(N106)</f>
        <v>4</v>
      </c>
      <c r="Q106" s="311" t="str">
        <f>IF(P106&gt;9,CONCATENATE(O106,P106),CONCATENATE(O106,"0",P106))</f>
        <v>202304</v>
      </c>
      <c r="R106" s="285">
        <v>0</v>
      </c>
      <c r="S106" s="312">
        <v>0</v>
      </c>
      <c r="T106" s="312">
        <v>0</v>
      </c>
      <c r="U106" s="339"/>
      <c r="V106" s="280"/>
      <c r="W106" s="279"/>
      <c r="X106" s="324"/>
      <c r="Y10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80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</row>
    <row r="107" spans="1:100" s="7" customFormat="1" ht="38.25" hidden="1" customHeight="1" x14ac:dyDescent="0.2">
      <c r="A107" s="293" t="s">
        <v>248</v>
      </c>
      <c r="B107" s="302"/>
      <c r="C107" s="294"/>
      <c r="D107" s="301" t="s">
        <v>707</v>
      </c>
      <c r="E107" s="302" t="s">
        <v>60</v>
      </c>
      <c r="F107" s="286" t="s">
        <v>18</v>
      </c>
      <c r="G107" s="302" t="s">
        <v>702</v>
      </c>
      <c r="H107" s="302" t="s">
        <v>703</v>
      </c>
      <c r="I107" s="364">
        <v>400000</v>
      </c>
      <c r="J107" s="295">
        <f>-K2416/0.0833333333333333</f>
        <v>0</v>
      </c>
      <c r="K107" s="295"/>
      <c r="L107" s="296">
        <v>44622</v>
      </c>
      <c r="M107" s="296">
        <v>44675</v>
      </c>
      <c r="N107" s="297">
        <v>45039</v>
      </c>
      <c r="O107" s="298">
        <f>YEAR(N107)</f>
        <v>2023</v>
      </c>
      <c r="P107" s="298">
        <f>MONTH(N107)</f>
        <v>4</v>
      </c>
      <c r="Q107" s="299" t="str">
        <f>IF(P107&gt;9,CONCATENATE(O107,P107),CONCATENATE(O107,"0",P107))</f>
        <v>202304</v>
      </c>
      <c r="R107" s="285">
        <v>0</v>
      </c>
      <c r="S107" s="300">
        <v>0</v>
      </c>
      <c r="T107" s="300">
        <v>0</v>
      </c>
      <c r="U107" s="339"/>
      <c r="V107" s="280"/>
      <c r="W107" s="279"/>
      <c r="X107" s="280"/>
      <c r="Y10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324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80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</row>
    <row r="108" spans="1:100" s="7" customFormat="1" ht="38.25" hidden="1" customHeight="1" x14ac:dyDescent="0.2">
      <c r="A108" s="302" t="s">
        <v>248</v>
      </c>
      <c r="B108" s="302"/>
      <c r="C108" s="294"/>
      <c r="D108" s="301" t="s">
        <v>1368</v>
      </c>
      <c r="E108" s="302" t="s">
        <v>60</v>
      </c>
      <c r="F108" s="286" t="s">
        <v>1364</v>
      </c>
      <c r="G108" s="302" t="s">
        <v>1365</v>
      </c>
      <c r="H108" s="302" t="s">
        <v>1366</v>
      </c>
      <c r="I108" s="364">
        <v>0</v>
      </c>
      <c r="J108" s="295">
        <f>-K2429/0.0833333333333333</f>
        <v>0</v>
      </c>
      <c r="K108" s="295"/>
      <c r="L108" s="261">
        <v>44825</v>
      </c>
      <c r="M108" s="296">
        <v>44835</v>
      </c>
      <c r="N108" s="296">
        <v>45046</v>
      </c>
      <c r="O108" s="307">
        <f>YEAR(N108)</f>
        <v>2023</v>
      </c>
      <c r="P108" s="325">
        <f>MONTH(N108)</f>
        <v>4</v>
      </c>
      <c r="Q108" s="308" t="str">
        <f>IF(P108&gt;9,CONCATENATE(O108,P108),CONCATENATE(O108,"0",P108))</f>
        <v>202304</v>
      </c>
      <c r="R108" s="285">
        <v>0</v>
      </c>
      <c r="S108" s="378">
        <v>0.01</v>
      </c>
      <c r="T108" s="378">
        <v>0.01</v>
      </c>
      <c r="U108" s="339"/>
      <c r="V108" s="280"/>
      <c r="W108" s="280"/>
      <c r="X108" s="324"/>
      <c r="Y10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324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</row>
    <row r="109" spans="1:100" s="7" customFormat="1" ht="38.25" hidden="1" customHeight="1" x14ac:dyDescent="0.2">
      <c r="A109" s="302" t="s">
        <v>248</v>
      </c>
      <c r="B109" s="302"/>
      <c r="C109" s="294"/>
      <c r="D109" s="301" t="s">
        <v>1369</v>
      </c>
      <c r="E109" s="302" t="s">
        <v>60</v>
      </c>
      <c r="F109" s="286" t="s">
        <v>1364</v>
      </c>
      <c r="G109" s="302" t="s">
        <v>1365</v>
      </c>
      <c r="H109" s="302" t="s">
        <v>1367</v>
      </c>
      <c r="I109" s="364">
        <v>0</v>
      </c>
      <c r="J109" s="295">
        <f>-K2430/0.0833333333333333</f>
        <v>0</v>
      </c>
      <c r="K109" s="295"/>
      <c r="L109" s="261">
        <v>44825</v>
      </c>
      <c r="M109" s="296">
        <v>44835</v>
      </c>
      <c r="N109" s="296">
        <v>45046</v>
      </c>
      <c r="O109" s="307">
        <f>YEAR(N109)</f>
        <v>2023</v>
      </c>
      <c r="P109" s="325">
        <f>MONTH(N109)</f>
        <v>4</v>
      </c>
      <c r="Q109" s="308" t="str">
        <f>IF(P109&gt;9,CONCATENATE(O109,P109),CONCATENATE(O109,"0",P109))</f>
        <v>202304</v>
      </c>
      <c r="R109" s="285">
        <v>0</v>
      </c>
      <c r="S109" s="378">
        <v>0.01</v>
      </c>
      <c r="T109" s="378">
        <v>0.01</v>
      </c>
      <c r="U109" s="339"/>
      <c r="V109" s="280"/>
      <c r="W109" s="280"/>
      <c r="X109" s="324"/>
      <c r="Y10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324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</row>
    <row r="110" spans="1:100" s="7" customFormat="1" ht="38.25" hidden="1" customHeight="1" x14ac:dyDescent="0.2">
      <c r="A110" s="302" t="s">
        <v>32</v>
      </c>
      <c r="B110" s="302"/>
      <c r="C110" s="294"/>
      <c r="D110" s="302" t="s">
        <v>656</v>
      </c>
      <c r="E110" s="302" t="s">
        <v>358</v>
      </c>
      <c r="F110" s="286" t="s">
        <v>18</v>
      </c>
      <c r="G110" s="302" t="s">
        <v>657</v>
      </c>
      <c r="H110" s="302" t="s">
        <v>658</v>
      </c>
      <c r="I110" s="364">
        <v>1631800</v>
      </c>
      <c r="J110" s="295">
        <f>-K2397/0.0833333333333333</f>
        <v>0</v>
      </c>
      <c r="K110" s="295"/>
      <c r="L110" s="296">
        <v>44657</v>
      </c>
      <c r="M110" s="296">
        <v>44317</v>
      </c>
      <c r="N110" s="297">
        <v>45046</v>
      </c>
      <c r="O110" s="298">
        <f>YEAR(N110)</f>
        <v>2023</v>
      </c>
      <c r="P110" s="298">
        <f>MONTH(N110)</f>
        <v>4</v>
      </c>
      <c r="Q110" s="299" t="str">
        <f>IF(P110&gt;9,CONCATENATE(O110,P110),CONCATENATE(O110,"0",P110))</f>
        <v>202304</v>
      </c>
      <c r="R110" s="285" t="s">
        <v>77</v>
      </c>
      <c r="S110" s="300">
        <v>0</v>
      </c>
      <c r="T110" s="300">
        <v>0</v>
      </c>
      <c r="U110" s="344"/>
      <c r="V110" s="280"/>
      <c r="W110" s="279"/>
      <c r="X110" s="280"/>
      <c r="Y11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24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</row>
    <row r="111" spans="1:100" s="7" customFormat="1" ht="38.25" hidden="1" customHeight="1" x14ac:dyDescent="0.2">
      <c r="A111" s="302" t="s">
        <v>32</v>
      </c>
      <c r="B111" s="302"/>
      <c r="C111" s="294"/>
      <c r="D111" s="372" t="s">
        <v>407</v>
      </c>
      <c r="E111" s="372" t="s">
        <v>358</v>
      </c>
      <c r="F111" s="286" t="s">
        <v>408</v>
      </c>
      <c r="G111" s="302" t="s">
        <v>1253</v>
      </c>
      <c r="H111" s="302" t="s">
        <v>1254</v>
      </c>
      <c r="I111" s="364">
        <v>2500000</v>
      </c>
      <c r="J111" s="295">
        <f>-K2432/0.0833333333333333</f>
        <v>0</v>
      </c>
      <c r="K111" s="295"/>
      <c r="L111" s="296">
        <v>44867</v>
      </c>
      <c r="M111" s="296">
        <v>44862</v>
      </c>
      <c r="N111" s="296">
        <v>45046</v>
      </c>
      <c r="O111" s="307">
        <f>YEAR(N111)</f>
        <v>2023</v>
      </c>
      <c r="P111" s="325">
        <f>MONTH(N111)</f>
        <v>4</v>
      </c>
      <c r="Q111" s="308" t="str">
        <f>IF(P111&gt;9,CONCATENATE(O111,P111),CONCATENATE(O111,"0",P111))</f>
        <v>202304</v>
      </c>
      <c r="R111" s="285">
        <v>0</v>
      </c>
      <c r="S111" s="300">
        <v>0</v>
      </c>
      <c r="T111" s="300">
        <v>0</v>
      </c>
      <c r="U111" s="339"/>
      <c r="V111" s="280"/>
      <c r="W111" s="280"/>
      <c r="X111" s="324"/>
      <c r="Y11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324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</row>
    <row r="112" spans="1:100" s="7" customFormat="1" ht="38.25" hidden="1" customHeight="1" x14ac:dyDescent="0.2">
      <c r="A112" s="302" t="s">
        <v>32</v>
      </c>
      <c r="B112" s="302"/>
      <c r="C112" s="294"/>
      <c r="D112" s="302" t="s">
        <v>1263</v>
      </c>
      <c r="E112" s="372" t="s">
        <v>358</v>
      </c>
      <c r="F112" s="286" t="s">
        <v>408</v>
      </c>
      <c r="G112" s="302" t="s">
        <v>1253</v>
      </c>
      <c r="H112" s="302" t="s">
        <v>411</v>
      </c>
      <c r="I112" s="364">
        <v>2500000</v>
      </c>
      <c r="J112" s="295">
        <f>-K2433/0.0833333333333333</f>
        <v>0</v>
      </c>
      <c r="K112" s="295"/>
      <c r="L112" s="296">
        <v>44867</v>
      </c>
      <c r="M112" s="296">
        <v>44862</v>
      </c>
      <c r="N112" s="296">
        <v>45046</v>
      </c>
      <c r="O112" s="307">
        <f>YEAR(N112)</f>
        <v>2023</v>
      </c>
      <c r="P112" s="325">
        <f>MONTH(N112)</f>
        <v>4</v>
      </c>
      <c r="Q112" s="308" t="str">
        <f>IF(P112&gt;9,CONCATENATE(O112,P112),CONCATENATE(O112,"0",P112))</f>
        <v>202304</v>
      </c>
      <c r="R112" s="285">
        <v>0</v>
      </c>
      <c r="S112" s="300">
        <v>0</v>
      </c>
      <c r="T112" s="300">
        <v>0</v>
      </c>
      <c r="U112" s="339"/>
      <c r="V112" s="280"/>
      <c r="W112" s="280"/>
      <c r="X112" s="324"/>
      <c r="Y11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24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</row>
    <row r="113" spans="1:100" s="7" customFormat="1" ht="38.25" hidden="1" customHeight="1" x14ac:dyDescent="0.2">
      <c r="A113" s="302" t="s">
        <v>32</v>
      </c>
      <c r="B113" s="302"/>
      <c r="C113" s="294"/>
      <c r="D113" s="302" t="s">
        <v>1259</v>
      </c>
      <c r="E113" s="372" t="s">
        <v>358</v>
      </c>
      <c r="F113" s="286" t="s">
        <v>408</v>
      </c>
      <c r="G113" s="302" t="s">
        <v>1253</v>
      </c>
      <c r="H113" s="302" t="s">
        <v>1255</v>
      </c>
      <c r="I113" s="364">
        <v>2500000</v>
      </c>
      <c r="J113" s="295">
        <f>-K2434/0.0833333333333333</f>
        <v>0</v>
      </c>
      <c r="K113" s="295"/>
      <c r="L113" s="296">
        <v>44867</v>
      </c>
      <c r="M113" s="296">
        <v>44862</v>
      </c>
      <c r="N113" s="296">
        <v>45046</v>
      </c>
      <c r="O113" s="307">
        <f>YEAR(N113)</f>
        <v>2023</v>
      </c>
      <c r="P113" s="325">
        <f>MONTH(N113)</f>
        <v>4</v>
      </c>
      <c r="Q113" s="308" t="str">
        <f>IF(P113&gt;9,CONCATENATE(O113,P113),CONCATENATE(O113,"0",P113))</f>
        <v>202304</v>
      </c>
      <c r="R113" s="285">
        <v>0</v>
      </c>
      <c r="S113" s="300">
        <v>0</v>
      </c>
      <c r="T113" s="300">
        <v>0</v>
      </c>
      <c r="U113" s="339"/>
      <c r="V113" s="280"/>
      <c r="W113" s="280"/>
      <c r="X113" s="324"/>
      <c r="Y11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324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</row>
    <row r="114" spans="1:100" s="7" customFormat="1" ht="38.25" hidden="1" customHeight="1" x14ac:dyDescent="0.2">
      <c r="A114" s="302" t="s">
        <v>32</v>
      </c>
      <c r="B114" s="302"/>
      <c r="C114" s="294"/>
      <c r="D114" s="302" t="s">
        <v>410</v>
      </c>
      <c r="E114" s="372" t="s">
        <v>358</v>
      </c>
      <c r="F114" s="286" t="s">
        <v>408</v>
      </c>
      <c r="G114" s="302" t="s">
        <v>1253</v>
      </c>
      <c r="H114" s="302" t="s">
        <v>1256</v>
      </c>
      <c r="I114" s="364">
        <v>2500000</v>
      </c>
      <c r="J114" s="295">
        <f>-K2435/0.0833333333333333</f>
        <v>0</v>
      </c>
      <c r="K114" s="295"/>
      <c r="L114" s="296">
        <v>44867</v>
      </c>
      <c r="M114" s="296">
        <v>44862</v>
      </c>
      <c r="N114" s="296">
        <v>45046</v>
      </c>
      <c r="O114" s="307">
        <f>YEAR(N114)</f>
        <v>2023</v>
      </c>
      <c r="P114" s="325">
        <f>MONTH(N114)</f>
        <v>4</v>
      </c>
      <c r="Q114" s="308" t="str">
        <f>IF(P114&gt;9,CONCATENATE(O114,P114),CONCATENATE(O114,"0",P114))</f>
        <v>202304</v>
      </c>
      <c r="R114" s="285">
        <v>0</v>
      </c>
      <c r="S114" s="300">
        <v>0</v>
      </c>
      <c r="T114" s="300">
        <v>0</v>
      </c>
      <c r="U114" s="339"/>
      <c r="V114" s="280"/>
      <c r="W114" s="280"/>
      <c r="X114" s="324"/>
      <c r="Y11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324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</row>
    <row r="115" spans="1:100" s="7" customFormat="1" ht="38.25" hidden="1" customHeight="1" x14ac:dyDescent="0.2">
      <c r="A115" s="302" t="s">
        <v>32</v>
      </c>
      <c r="B115" s="302"/>
      <c r="C115" s="294"/>
      <c r="D115" s="302" t="s">
        <v>1260</v>
      </c>
      <c r="E115" s="372" t="s">
        <v>358</v>
      </c>
      <c r="F115" s="286" t="s">
        <v>408</v>
      </c>
      <c r="G115" s="302" t="s">
        <v>1253</v>
      </c>
      <c r="H115" s="302" t="s">
        <v>224</v>
      </c>
      <c r="I115" s="364">
        <v>2500000</v>
      </c>
      <c r="J115" s="295">
        <f>-K2436/0.0833333333333333</f>
        <v>0</v>
      </c>
      <c r="K115" s="295"/>
      <c r="L115" s="296">
        <v>44867</v>
      </c>
      <c r="M115" s="296">
        <v>44862</v>
      </c>
      <c r="N115" s="296">
        <v>45046</v>
      </c>
      <c r="O115" s="307">
        <f>YEAR(N115)</f>
        <v>2023</v>
      </c>
      <c r="P115" s="325">
        <f>MONTH(N115)</f>
        <v>4</v>
      </c>
      <c r="Q115" s="308" t="str">
        <f>IF(P115&gt;9,CONCATENATE(O115,P115),CONCATENATE(O115,"0",P115))</f>
        <v>202304</v>
      </c>
      <c r="R115" s="285">
        <v>0</v>
      </c>
      <c r="S115" s="300">
        <v>0</v>
      </c>
      <c r="T115" s="300">
        <v>0</v>
      </c>
      <c r="U115" s="339"/>
      <c r="V115" s="280"/>
      <c r="W115" s="280"/>
      <c r="X115" s="324"/>
      <c r="Y11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324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</row>
    <row r="116" spans="1:100" s="7" customFormat="1" ht="38.25" hidden="1" customHeight="1" x14ac:dyDescent="0.2">
      <c r="A116" s="302" t="s">
        <v>32</v>
      </c>
      <c r="B116" s="302"/>
      <c r="C116" s="294"/>
      <c r="D116" s="302" t="s">
        <v>1262</v>
      </c>
      <c r="E116" s="372" t="s">
        <v>358</v>
      </c>
      <c r="F116" s="286" t="s">
        <v>408</v>
      </c>
      <c r="G116" s="302" t="s">
        <v>1253</v>
      </c>
      <c r="H116" s="302" t="s">
        <v>1257</v>
      </c>
      <c r="I116" s="364">
        <v>2500000</v>
      </c>
      <c r="J116" s="295">
        <f>-K2437/0.0833333333333333</f>
        <v>0</v>
      </c>
      <c r="K116" s="295"/>
      <c r="L116" s="296">
        <v>44867</v>
      </c>
      <c r="M116" s="296">
        <v>44862</v>
      </c>
      <c r="N116" s="296">
        <v>45046</v>
      </c>
      <c r="O116" s="307">
        <f>YEAR(N116)</f>
        <v>2023</v>
      </c>
      <c r="P116" s="325">
        <f>MONTH(N116)</f>
        <v>4</v>
      </c>
      <c r="Q116" s="308" t="str">
        <f>IF(P116&gt;9,CONCATENATE(O116,P116),CONCATENATE(O116,"0",P116))</f>
        <v>202304</v>
      </c>
      <c r="R116" s="285">
        <v>0</v>
      </c>
      <c r="S116" s="300">
        <v>0</v>
      </c>
      <c r="T116" s="300">
        <v>0</v>
      </c>
      <c r="U116" s="339"/>
      <c r="V116" s="280"/>
      <c r="W116" s="280"/>
      <c r="X116" s="324"/>
      <c r="Y11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24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</row>
    <row r="117" spans="1:100" s="7" customFormat="1" ht="38.25" hidden="1" customHeight="1" x14ac:dyDescent="0.2">
      <c r="A117" s="302" t="s">
        <v>32</v>
      </c>
      <c r="B117" s="302"/>
      <c r="C117" s="294"/>
      <c r="D117" s="302" t="s">
        <v>1258</v>
      </c>
      <c r="E117" s="372" t="s">
        <v>358</v>
      </c>
      <c r="F117" s="286" t="s">
        <v>408</v>
      </c>
      <c r="G117" s="302" t="s">
        <v>1253</v>
      </c>
      <c r="H117" s="302" t="s">
        <v>53</v>
      </c>
      <c r="I117" s="364">
        <v>2500000</v>
      </c>
      <c r="J117" s="295">
        <f>-K2438/0.0833333333333333</f>
        <v>0</v>
      </c>
      <c r="K117" s="295"/>
      <c r="L117" s="296">
        <v>44867</v>
      </c>
      <c r="M117" s="296">
        <v>44862</v>
      </c>
      <c r="N117" s="296">
        <v>45046</v>
      </c>
      <c r="O117" s="307">
        <f>YEAR(N117)</f>
        <v>2023</v>
      </c>
      <c r="P117" s="325">
        <f>MONTH(N117)</f>
        <v>4</v>
      </c>
      <c r="Q117" s="308" t="str">
        <f>IF(P117&gt;9,CONCATENATE(O117,P117),CONCATENATE(O117,"0",P117))</f>
        <v>202304</v>
      </c>
      <c r="R117" s="285">
        <v>0</v>
      </c>
      <c r="S117" s="300">
        <v>0</v>
      </c>
      <c r="T117" s="300">
        <v>0</v>
      </c>
      <c r="U117" s="339"/>
      <c r="V117" s="280"/>
      <c r="W117" s="280"/>
      <c r="X117" s="324"/>
      <c r="Y11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324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</row>
    <row r="118" spans="1:100" s="7" customFormat="1" ht="38.25" hidden="1" customHeight="1" x14ac:dyDescent="0.2">
      <c r="A118" s="302" t="s">
        <v>32</v>
      </c>
      <c r="B118" s="302"/>
      <c r="C118" s="294"/>
      <c r="D118" s="302" t="s">
        <v>1261</v>
      </c>
      <c r="E118" s="372" t="s">
        <v>358</v>
      </c>
      <c r="F118" s="286" t="s">
        <v>408</v>
      </c>
      <c r="G118" s="302" t="s">
        <v>1253</v>
      </c>
      <c r="H118" s="302" t="s">
        <v>409</v>
      </c>
      <c r="I118" s="364">
        <v>2500000</v>
      </c>
      <c r="J118" s="295">
        <f>-K2439/0.0833333333333333</f>
        <v>0</v>
      </c>
      <c r="K118" s="295"/>
      <c r="L118" s="296">
        <v>44867</v>
      </c>
      <c r="M118" s="296">
        <v>44862</v>
      </c>
      <c r="N118" s="296">
        <v>45046</v>
      </c>
      <c r="O118" s="307">
        <f>YEAR(N118)</f>
        <v>2023</v>
      </c>
      <c r="P118" s="325">
        <f>MONTH(N118)</f>
        <v>4</v>
      </c>
      <c r="Q118" s="308" t="str">
        <f>IF(P118&gt;9,CONCATENATE(O118,P118),CONCATENATE(O118,"0",P118))</f>
        <v>202304</v>
      </c>
      <c r="R118" s="285">
        <v>0</v>
      </c>
      <c r="S118" s="300">
        <v>0</v>
      </c>
      <c r="T118" s="300">
        <v>0</v>
      </c>
      <c r="U118" s="339"/>
      <c r="V118" s="280"/>
      <c r="W118" s="280"/>
      <c r="X118" s="324"/>
      <c r="Y11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324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s="7" customFormat="1" ht="38.25" hidden="1" customHeight="1" x14ac:dyDescent="0.2">
      <c r="A119" s="302" t="s">
        <v>574</v>
      </c>
      <c r="B119" s="302"/>
      <c r="C119" s="294"/>
      <c r="D119" s="302" t="s">
        <v>287</v>
      </c>
      <c r="E119" s="302" t="s">
        <v>67</v>
      </c>
      <c r="F119" s="286" t="s">
        <v>238</v>
      </c>
      <c r="G119" s="302" t="s">
        <v>1288</v>
      </c>
      <c r="H119" s="302" t="s">
        <v>1289</v>
      </c>
      <c r="I119" s="364">
        <v>200000</v>
      </c>
      <c r="J119" s="295">
        <f>-K2440/0.0833333333333333</f>
        <v>0</v>
      </c>
      <c r="K119" s="295"/>
      <c r="L119" s="296">
        <v>44867</v>
      </c>
      <c r="M119" s="296">
        <v>44867</v>
      </c>
      <c r="N119" s="296">
        <v>45046</v>
      </c>
      <c r="O119" s="307">
        <f>YEAR(N119)</f>
        <v>2023</v>
      </c>
      <c r="P119" s="325">
        <f>MONTH(N119)</f>
        <v>4</v>
      </c>
      <c r="Q119" s="308" t="str">
        <f>IF(P119&gt;9,CONCATENATE(O119,P119),CONCATENATE(O119,"0",P119))</f>
        <v>202304</v>
      </c>
      <c r="R119" s="285">
        <v>0</v>
      </c>
      <c r="S119" s="300">
        <v>0</v>
      </c>
      <c r="T119" s="300">
        <v>0</v>
      </c>
      <c r="U119" s="339"/>
      <c r="V119" s="280"/>
      <c r="W119" s="280"/>
      <c r="X119" s="324"/>
      <c r="Y11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324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</row>
    <row r="120" spans="1:100" s="7" customFormat="1" ht="38.25" hidden="1" customHeight="1" x14ac:dyDescent="0.2">
      <c r="A120" s="302" t="s">
        <v>574</v>
      </c>
      <c r="B120" s="302"/>
      <c r="C120" s="294"/>
      <c r="D120" s="302" t="s">
        <v>286</v>
      </c>
      <c r="E120" s="302" t="s">
        <v>67</v>
      </c>
      <c r="F120" s="286" t="s">
        <v>238</v>
      </c>
      <c r="G120" s="302" t="s">
        <v>1288</v>
      </c>
      <c r="H120" s="302" t="s">
        <v>1</v>
      </c>
      <c r="I120" s="364">
        <v>200000</v>
      </c>
      <c r="J120" s="295">
        <f>-K2441/0.0833333333333333</f>
        <v>0</v>
      </c>
      <c r="K120" s="295"/>
      <c r="L120" s="296">
        <v>44867</v>
      </c>
      <c r="M120" s="296">
        <v>44867</v>
      </c>
      <c r="N120" s="296">
        <v>45046</v>
      </c>
      <c r="O120" s="307">
        <f>YEAR(N120)</f>
        <v>2023</v>
      </c>
      <c r="P120" s="325">
        <f>MONTH(N120)</f>
        <v>4</v>
      </c>
      <c r="Q120" s="308" t="str">
        <f>IF(P120&gt;9,CONCATENATE(O120,P120),CONCATENATE(O120,"0",P120))</f>
        <v>202304</v>
      </c>
      <c r="R120" s="285">
        <v>0</v>
      </c>
      <c r="S120" s="300">
        <v>0</v>
      </c>
      <c r="T120" s="300">
        <v>0</v>
      </c>
      <c r="U120" s="339"/>
      <c r="V120" s="280"/>
      <c r="W120" s="280"/>
      <c r="X120" s="324"/>
      <c r="Y12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324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</row>
    <row r="121" spans="1:100" s="7" customFormat="1" ht="38.25" customHeight="1" x14ac:dyDescent="0.2">
      <c r="A121" s="303" t="s">
        <v>511</v>
      </c>
      <c r="B121" s="303"/>
      <c r="C121" s="294"/>
      <c r="D121" s="301" t="s">
        <v>704</v>
      </c>
      <c r="E121" s="288" t="s">
        <v>55</v>
      </c>
      <c r="F121" s="286" t="s">
        <v>705</v>
      </c>
      <c r="G121" s="303" t="s">
        <v>706</v>
      </c>
      <c r="H121" s="303" t="s">
        <v>448</v>
      </c>
      <c r="I121" s="366">
        <v>637200</v>
      </c>
      <c r="J121" s="309">
        <f>-K2316/0.0833333333333333</f>
        <v>0</v>
      </c>
      <c r="K121" s="309"/>
      <c r="L121" s="292">
        <v>44160</v>
      </c>
      <c r="M121" s="292">
        <v>44160</v>
      </c>
      <c r="N121" s="292">
        <v>45046</v>
      </c>
      <c r="O121" s="310">
        <f>YEAR(N121)</f>
        <v>2023</v>
      </c>
      <c r="P121" s="298">
        <f>MONTH(N121)</f>
        <v>4</v>
      </c>
      <c r="Q121" s="311" t="str">
        <f>IF(P121&gt;9,CONCATENATE(O121,P121),CONCATENATE(O121,"0",P121))</f>
        <v>202304</v>
      </c>
      <c r="R121" s="257" t="s">
        <v>162</v>
      </c>
      <c r="S121" s="312">
        <v>0</v>
      </c>
      <c r="T121" s="312">
        <v>0</v>
      </c>
      <c r="U121" s="339"/>
      <c r="V121" s="279"/>
      <c r="W121" s="279"/>
      <c r="X121" s="279"/>
      <c r="Y121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324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79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</row>
    <row r="122" spans="1:100" s="7" customFormat="1" ht="38.25" hidden="1" customHeight="1" x14ac:dyDescent="0.2">
      <c r="A122" s="303" t="s">
        <v>381</v>
      </c>
      <c r="B122" s="302"/>
      <c r="C122" s="294"/>
      <c r="D122" s="302" t="s">
        <v>1106</v>
      </c>
      <c r="E122" s="302" t="s">
        <v>1107</v>
      </c>
      <c r="F122" s="286" t="s">
        <v>18</v>
      </c>
      <c r="G122" s="302" t="s">
        <v>1108</v>
      </c>
      <c r="H122" s="302" t="s">
        <v>1109</v>
      </c>
      <c r="I122" s="364">
        <v>1650797</v>
      </c>
      <c r="J122" s="295">
        <f>-K2426/0.0833333333333333</f>
        <v>0</v>
      </c>
      <c r="K122" s="295"/>
      <c r="L122" s="296">
        <v>44636</v>
      </c>
      <c r="M122" s="296">
        <v>44494</v>
      </c>
      <c r="N122" s="296">
        <v>45046</v>
      </c>
      <c r="O122" s="307">
        <f>YEAR(N122)</f>
        <v>2023</v>
      </c>
      <c r="P122" s="325">
        <f>MONTH(N122)</f>
        <v>4</v>
      </c>
      <c r="Q122" s="308" t="str">
        <f>IF(P122&gt;9,CONCATENATE(O122,P122),CONCATENATE(O122,"0",P122))</f>
        <v>202304</v>
      </c>
      <c r="R122" s="285">
        <v>0</v>
      </c>
      <c r="S122" s="300">
        <v>0</v>
      </c>
      <c r="T122" s="300">
        <v>0</v>
      </c>
      <c r="U122" s="339"/>
      <c r="V122" s="280"/>
      <c r="W122" s="280"/>
      <c r="X122" s="324"/>
      <c r="Y12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324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</row>
    <row r="123" spans="1:100" s="7" customFormat="1" ht="38.25" hidden="1" customHeight="1" x14ac:dyDescent="0.2">
      <c r="A123" s="302" t="s">
        <v>381</v>
      </c>
      <c r="B123" s="302"/>
      <c r="C123" s="294"/>
      <c r="D123" s="301" t="s">
        <v>1122</v>
      </c>
      <c r="E123" s="302" t="s">
        <v>66</v>
      </c>
      <c r="F123" s="286" t="s">
        <v>1123</v>
      </c>
      <c r="G123" s="302" t="s">
        <v>1124</v>
      </c>
      <c r="H123" s="302" t="s">
        <v>1125</v>
      </c>
      <c r="I123" s="364">
        <v>300000</v>
      </c>
      <c r="J123" s="295">
        <f>-K2445/0.0833333333333333</f>
        <v>0</v>
      </c>
      <c r="K123" s="295"/>
      <c r="L123" s="296">
        <v>44909</v>
      </c>
      <c r="M123" s="296">
        <v>44916</v>
      </c>
      <c r="N123" s="296">
        <v>45046</v>
      </c>
      <c r="O123" s="307">
        <f>YEAR(N123)</f>
        <v>2023</v>
      </c>
      <c r="P123" s="325">
        <f>MONTH(N123)</f>
        <v>4</v>
      </c>
      <c r="Q123" s="308" t="str">
        <f>IF(P123&gt;9,CONCATENATE(O123,P123),CONCATENATE(O123,"0",P123))</f>
        <v>202304</v>
      </c>
      <c r="R123" s="285">
        <v>0</v>
      </c>
      <c r="S123" s="300">
        <v>0.03</v>
      </c>
      <c r="T123" s="300">
        <v>0.03</v>
      </c>
      <c r="U123" s="339"/>
      <c r="V123" s="280"/>
      <c r="W123" s="280"/>
      <c r="X123" s="324"/>
      <c r="Y12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324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</row>
    <row r="124" spans="1:100" s="7" customFormat="1" ht="38.25" hidden="1" customHeight="1" x14ac:dyDescent="0.2">
      <c r="A124" s="302" t="s">
        <v>381</v>
      </c>
      <c r="B124" s="302"/>
      <c r="C124" s="294"/>
      <c r="D124" s="302" t="s">
        <v>313</v>
      </c>
      <c r="E124" s="302" t="s">
        <v>56</v>
      </c>
      <c r="F124" s="286" t="s">
        <v>233</v>
      </c>
      <c r="G124" s="302" t="s">
        <v>1236</v>
      </c>
      <c r="H124" s="302" t="s">
        <v>1237</v>
      </c>
      <c r="I124" s="364">
        <v>0</v>
      </c>
      <c r="J124" s="295">
        <f>-K2445/0.0833333333333333</f>
        <v>0</v>
      </c>
      <c r="K124" s="295"/>
      <c r="L124" s="296">
        <v>44902</v>
      </c>
      <c r="M124" s="296">
        <v>44865</v>
      </c>
      <c r="N124" s="296">
        <v>45046</v>
      </c>
      <c r="O124" s="307">
        <f>YEAR(N124)</f>
        <v>2023</v>
      </c>
      <c r="P124" s="325">
        <f>MONTH(N124)</f>
        <v>4</v>
      </c>
      <c r="Q124" s="308" t="str">
        <f>IF(P124&gt;9,CONCATENATE(O124,P124),CONCATENATE(O124,"0",P124))</f>
        <v>202304</v>
      </c>
      <c r="R124" s="285">
        <v>0</v>
      </c>
      <c r="S124" s="300">
        <v>0</v>
      </c>
      <c r="T124" s="300">
        <v>0</v>
      </c>
      <c r="U124" s="339"/>
      <c r="V124" s="280"/>
      <c r="W124" s="280"/>
      <c r="X124" s="324"/>
      <c r="Y12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324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</row>
    <row r="125" spans="1:100" s="7" customFormat="1" ht="38.25" customHeight="1" x14ac:dyDescent="0.2">
      <c r="A125" s="302" t="s">
        <v>248</v>
      </c>
      <c r="B125" s="302"/>
      <c r="C125" s="294"/>
      <c r="D125" s="301" t="s">
        <v>1141</v>
      </c>
      <c r="E125" s="302" t="s">
        <v>59</v>
      </c>
      <c r="F125" s="286" t="s">
        <v>22</v>
      </c>
      <c r="G125" s="302" t="s">
        <v>1142</v>
      </c>
      <c r="H125" s="302" t="s">
        <v>1143</v>
      </c>
      <c r="I125" s="364">
        <v>1000000</v>
      </c>
      <c r="J125" s="295">
        <f>-K2446/0.0833333333333333</f>
        <v>0</v>
      </c>
      <c r="K125" s="295"/>
      <c r="L125" s="296">
        <v>44657</v>
      </c>
      <c r="M125" s="296">
        <v>44694</v>
      </c>
      <c r="N125" s="297">
        <v>45058</v>
      </c>
      <c r="O125" s="307">
        <f>YEAR(N125)</f>
        <v>2023</v>
      </c>
      <c r="P125" s="355">
        <f>MONTH(N125)</f>
        <v>5</v>
      </c>
      <c r="Q125" s="356" t="str">
        <f>IF(P125&gt;9,CONCATENATE(O125,P125),CONCATENATE(O125,"0",P125))</f>
        <v>202305</v>
      </c>
      <c r="R125" s="257" t="s">
        <v>162</v>
      </c>
      <c r="S125" s="300">
        <v>0</v>
      </c>
      <c r="T125" s="300">
        <v>0</v>
      </c>
      <c r="U125" s="344"/>
      <c r="V125" s="279"/>
      <c r="W125" s="279"/>
      <c r="X125" s="279"/>
      <c r="Y12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324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</row>
    <row r="126" spans="1:100" s="7" customFormat="1" ht="38.25" hidden="1" customHeight="1" x14ac:dyDescent="0.2">
      <c r="A126" s="302" t="s">
        <v>248</v>
      </c>
      <c r="B126" s="302"/>
      <c r="C126" s="294"/>
      <c r="D126" s="301" t="s">
        <v>943</v>
      </c>
      <c r="E126" s="302" t="s">
        <v>59</v>
      </c>
      <c r="F126" s="286" t="s">
        <v>18</v>
      </c>
      <c r="G126" s="302" t="s">
        <v>944</v>
      </c>
      <c r="H126" s="302" t="s">
        <v>337</v>
      </c>
      <c r="I126" s="364">
        <v>66459.39</v>
      </c>
      <c r="J126" s="295">
        <f>-K2447/0.0833333333333333</f>
        <v>0</v>
      </c>
      <c r="K126" s="295"/>
      <c r="L126" s="296">
        <v>44545</v>
      </c>
      <c r="M126" s="296">
        <v>43598</v>
      </c>
      <c r="N126" s="297">
        <v>45059</v>
      </c>
      <c r="O126" s="307">
        <f>YEAR(N126)</f>
        <v>2023</v>
      </c>
      <c r="P126" s="355">
        <f>MONTH(N126)</f>
        <v>5</v>
      </c>
      <c r="Q126" s="356" t="str">
        <f>IF(P126&gt;9,CONCATENATE(O126,P126),CONCATENATE(O126,"0",P126))</f>
        <v>202305</v>
      </c>
      <c r="R126" s="285">
        <v>0</v>
      </c>
      <c r="S126" s="300">
        <v>0</v>
      </c>
      <c r="T126" s="300">
        <v>0</v>
      </c>
      <c r="U126" s="344"/>
      <c r="V126" s="279"/>
      <c r="W126" s="279"/>
      <c r="X126" s="279"/>
      <c r="Y12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324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</row>
    <row r="127" spans="1:100" s="7" customFormat="1" ht="38.25" hidden="1" customHeight="1" x14ac:dyDescent="0.2">
      <c r="A127" s="293" t="s">
        <v>248</v>
      </c>
      <c r="B127" s="293"/>
      <c r="C127" s="314"/>
      <c r="D127" s="301" t="s">
        <v>1384</v>
      </c>
      <c r="E127" s="293" t="s">
        <v>59</v>
      </c>
      <c r="F127" s="259" t="s">
        <v>18</v>
      </c>
      <c r="G127" s="293" t="s">
        <v>1156</v>
      </c>
      <c r="H127" s="293" t="s">
        <v>1157</v>
      </c>
      <c r="I127" s="365">
        <v>2500000</v>
      </c>
      <c r="J127" s="260">
        <f>-K2449/0.0833333333333333</f>
        <v>0</v>
      </c>
      <c r="K127" s="260"/>
      <c r="L127" s="261">
        <v>44944</v>
      </c>
      <c r="M127" s="261">
        <v>44944</v>
      </c>
      <c r="N127" s="261">
        <v>45059</v>
      </c>
      <c r="O127" s="275">
        <f>YEAR(N127)</f>
        <v>2023</v>
      </c>
      <c r="P127" s="351">
        <f>MONTH(N127)</f>
        <v>5</v>
      </c>
      <c r="Q127" s="271" t="str">
        <f>IF(P127&gt;9,CONCATENATE(O127,P127),CONCATENATE(O127,"0",P127))</f>
        <v>202305</v>
      </c>
      <c r="R127" s="257">
        <v>0</v>
      </c>
      <c r="S127" s="263">
        <v>0</v>
      </c>
      <c r="T127" s="263">
        <v>0</v>
      </c>
      <c r="U127" s="340"/>
      <c r="V127" s="289"/>
      <c r="W127" s="289"/>
      <c r="X127" s="306"/>
      <c r="Y127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306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</row>
    <row r="128" spans="1:100" s="7" customFormat="1" ht="38.25" hidden="1" customHeight="1" x14ac:dyDescent="0.2">
      <c r="A128" s="302" t="s">
        <v>248</v>
      </c>
      <c r="B128" s="302"/>
      <c r="C128" s="294"/>
      <c r="D128" s="301" t="s">
        <v>1212</v>
      </c>
      <c r="E128" s="302" t="s">
        <v>59</v>
      </c>
      <c r="F128" s="286" t="s">
        <v>18</v>
      </c>
      <c r="G128" s="302" t="s">
        <v>1210</v>
      </c>
      <c r="H128" s="302" t="s">
        <v>1211</v>
      </c>
      <c r="I128" s="364">
        <v>0</v>
      </c>
      <c r="J128" s="295">
        <f>-K2450/0.0833333333333333</f>
        <v>0</v>
      </c>
      <c r="K128" s="295"/>
      <c r="L128" s="296">
        <v>44902</v>
      </c>
      <c r="M128" s="296">
        <v>44902</v>
      </c>
      <c r="N128" s="296">
        <v>45077</v>
      </c>
      <c r="O128" s="307">
        <f>YEAR(N128)</f>
        <v>2023</v>
      </c>
      <c r="P128" s="325">
        <f>MONTH(N128)</f>
        <v>5</v>
      </c>
      <c r="Q128" s="308" t="str">
        <f>IF(P128&gt;9,CONCATENATE(O128,P128),CONCATENATE(O128,"0",P128))</f>
        <v>202305</v>
      </c>
      <c r="R128" s="285">
        <v>0</v>
      </c>
      <c r="S128" s="300">
        <v>0</v>
      </c>
      <c r="T128" s="300">
        <v>0</v>
      </c>
      <c r="U128" s="339"/>
      <c r="V128" s="280"/>
      <c r="W128" s="280"/>
      <c r="X128" s="324"/>
      <c r="Y12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324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</row>
    <row r="129" spans="1:100" s="7" customFormat="1" ht="38.25" customHeight="1" x14ac:dyDescent="0.2">
      <c r="A129" s="303" t="s">
        <v>40</v>
      </c>
      <c r="B129" s="302"/>
      <c r="C129" s="294"/>
      <c r="D129" s="303" t="s">
        <v>626</v>
      </c>
      <c r="E129" s="303" t="s">
        <v>57</v>
      </c>
      <c r="F129" s="286" t="s">
        <v>624</v>
      </c>
      <c r="G129" s="302" t="s">
        <v>625</v>
      </c>
      <c r="H129" s="303" t="s">
        <v>627</v>
      </c>
      <c r="I129" s="366">
        <v>50000</v>
      </c>
      <c r="J129" s="309">
        <f>-K2246/0.0833333333333333</f>
        <v>0</v>
      </c>
      <c r="K129" s="309"/>
      <c r="L129" s="296">
        <v>44657</v>
      </c>
      <c r="M129" s="296">
        <v>44713</v>
      </c>
      <c r="N129" s="297">
        <v>45077</v>
      </c>
      <c r="O129" s="310">
        <f>YEAR(N129)</f>
        <v>2023</v>
      </c>
      <c r="P129" s="298">
        <f>MONTH(N129)</f>
        <v>5</v>
      </c>
      <c r="Q129" s="311" t="str">
        <f>IF(P129&gt;9,CONCATENATE(O129,P129),CONCATENATE(O129,"0",P129))</f>
        <v>202305</v>
      </c>
      <c r="R129" s="285" t="s">
        <v>162</v>
      </c>
      <c r="S129" s="312">
        <v>0</v>
      </c>
      <c r="T129" s="312">
        <v>0</v>
      </c>
      <c r="U129" s="339"/>
      <c r="V129" s="279"/>
      <c r="W129" s="279"/>
      <c r="X129" s="279"/>
      <c r="Y129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324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</row>
    <row r="130" spans="1:100" s="7" customFormat="1" ht="38.25" customHeight="1" x14ac:dyDescent="0.2">
      <c r="A130" s="293" t="s">
        <v>40</v>
      </c>
      <c r="B130" s="302"/>
      <c r="C130" s="294"/>
      <c r="D130" s="301" t="s">
        <v>623</v>
      </c>
      <c r="E130" s="302" t="s">
        <v>57</v>
      </c>
      <c r="F130" s="286" t="s">
        <v>624</v>
      </c>
      <c r="G130" s="302" t="s">
        <v>625</v>
      </c>
      <c r="H130" s="302" t="s">
        <v>285</v>
      </c>
      <c r="I130" s="364">
        <v>3950000</v>
      </c>
      <c r="J130" s="295">
        <f>-K2246/0.0833333333333333</f>
        <v>0</v>
      </c>
      <c r="K130" s="295"/>
      <c r="L130" s="296">
        <v>44657</v>
      </c>
      <c r="M130" s="296">
        <v>44713</v>
      </c>
      <c r="N130" s="297">
        <v>45077</v>
      </c>
      <c r="O130" s="298">
        <f>YEAR(N130)</f>
        <v>2023</v>
      </c>
      <c r="P130" s="298">
        <f>MONTH(N130)</f>
        <v>5</v>
      </c>
      <c r="Q130" s="299" t="str">
        <f>IF(P130&gt;9,CONCATENATE(O130,P130),CONCATENATE(O130,"0",P130))</f>
        <v>202305</v>
      </c>
      <c r="R130" s="285" t="s">
        <v>162</v>
      </c>
      <c r="S130" s="300">
        <v>0</v>
      </c>
      <c r="T130" s="300">
        <v>0</v>
      </c>
      <c r="U130" s="339">
        <v>0</v>
      </c>
      <c r="V130" s="279"/>
      <c r="W130" s="279"/>
      <c r="X130" s="279"/>
      <c r="Y13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324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</row>
    <row r="131" spans="1:100" s="7" customFormat="1" ht="38.25" hidden="1" customHeight="1" x14ac:dyDescent="0.2">
      <c r="A131" s="302" t="s">
        <v>381</v>
      </c>
      <c r="B131" s="302"/>
      <c r="C131" s="294"/>
      <c r="D131" s="302" t="s">
        <v>401</v>
      </c>
      <c r="E131" s="302" t="s">
        <v>62</v>
      </c>
      <c r="F131" s="286" t="s">
        <v>402</v>
      </c>
      <c r="G131" s="302" t="s">
        <v>1217</v>
      </c>
      <c r="H131" s="302" t="s">
        <v>1218</v>
      </c>
      <c r="I131" s="364">
        <v>0</v>
      </c>
      <c r="J131" s="295"/>
      <c r="K131" s="295"/>
      <c r="L131" s="296">
        <v>44902</v>
      </c>
      <c r="M131" s="296">
        <v>44926</v>
      </c>
      <c r="N131" s="296">
        <v>45077</v>
      </c>
      <c r="O131" s="307"/>
      <c r="P131" s="325"/>
      <c r="Q131" s="308"/>
      <c r="R131" s="285">
        <v>0</v>
      </c>
      <c r="S131" s="300">
        <v>0</v>
      </c>
      <c r="T131" s="300">
        <v>0</v>
      </c>
      <c r="U131" s="339"/>
      <c r="V131" s="280"/>
      <c r="W131" s="280"/>
      <c r="X131" s="324"/>
      <c r="Y131" s="301"/>
      <c r="Z131" s="324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</row>
    <row r="132" spans="1:100" s="7" customFormat="1" ht="38.25" hidden="1" customHeight="1" x14ac:dyDescent="0.2">
      <c r="A132" s="302" t="s">
        <v>381</v>
      </c>
      <c r="B132" s="302"/>
      <c r="C132" s="294"/>
      <c r="D132" s="302" t="s">
        <v>403</v>
      </c>
      <c r="E132" s="302" t="s">
        <v>62</v>
      </c>
      <c r="F132" s="286" t="s">
        <v>402</v>
      </c>
      <c r="G132" s="302" t="s">
        <v>1217</v>
      </c>
      <c r="H132" s="302" t="s">
        <v>1219</v>
      </c>
      <c r="I132" s="364">
        <v>0</v>
      </c>
      <c r="J132" s="295">
        <f>-K2454/0.0833333333333333</f>
        <v>0</v>
      </c>
      <c r="K132" s="295"/>
      <c r="L132" s="296">
        <v>44902</v>
      </c>
      <c r="M132" s="296">
        <v>44926</v>
      </c>
      <c r="N132" s="296">
        <v>45077</v>
      </c>
      <c r="O132" s="307">
        <f>YEAR(N132)</f>
        <v>2023</v>
      </c>
      <c r="P132" s="325">
        <f>MONTH(N132)</f>
        <v>5</v>
      </c>
      <c r="Q132" s="308" t="str">
        <f>IF(P132&gt;9,CONCATENATE(O132,P132),CONCATENATE(O132,"0",P132))</f>
        <v>202305</v>
      </c>
      <c r="R132" s="285">
        <v>0</v>
      </c>
      <c r="S132" s="300">
        <v>0</v>
      </c>
      <c r="T132" s="300">
        <v>0</v>
      </c>
      <c r="U132" s="339"/>
      <c r="V132" s="280"/>
      <c r="W132" s="280"/>
      <c r="X132" s="324"/>
      <c r="Y13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324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</row>
    <row r="133" spans="1:100" s="7" customFormat="1" ht="38.25" hidden="1" customHeight="1" x14ac:dyDescent="0.2">
      <c r="A133" s="302" t="s">
        <v>381</v>
      </c>
      <c r="B133" s="302"/>
      <c r="C133" s="294"/>
      <c r="D133" s="302" t="s">
        <v>1221</v>
      </c>
      <c r="E133" s="302" t="s">
        <v>62</v>
      </c>
      <c r="F133" s="286" t="s">
        <v>402</v>
      </c>
      <c r="G133" s="302" t="s">
        <v>1217</v>
      </c>
      <c r="H133" s="302" t="s">
        <v>1220</v>
      </c>
      <c r="I133" s="364">
        <v>0</v>
      </c>
      <c r="J133" s="295">
        <f>-K2454/0.0833333333333333</f>
        <v>0</v>
      </c>
      <c r="K133" s="295"/>
      <c r="L133" s="296">
        <v>44902</v>
      </c>
      <c r="M133" s="296">
        <v>44926</v>
      </c>
      <c r="N133" s="296">
        <v>45077</v>
      </c>
      <c r="O133" s="307">
        <f>YEAR(N133)</f>
        <v>2023</v>
      </c>
      <c r="P133" s="325">
        <f>MONTH(N133)</f>
        <v>5</v>
      </c>
      <c r="Q133" s="308" t="str">
        <f>IF(P133&gt;9,CONCATENATE(O133,P133),CONCATENATE(O133,"0",P133))</f>
        <v>202305</v>
      </c>
      <c r="R133" s="285">
        <v>0</v>
      </c>
      <c r="S133" s="300">
        <v>0</v>
      </c>
      <c r="T133" s="300">
        <v>0</v>
      </c>
      <c r="U133" s="339"/>
      <c r="V133" s="280"/>
      <c r="W133" s="280"/>
      <c r="X133" s="324"/>
      <c r="Y13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324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</row>
    <row r="134" spans="1:100" s="7" customFormat="1" ht="38.25" hidden="1" customHeight="1" x14ac:dyDescent="0.2">
      <c r="A134" s="302" t="s">
        <v>1384</v>
      </c>
      <c r="B134" s="373"/>
      <c r="C134" s="374"/>
      <c r="D134" s="302" t="s">
        <v>1384</v>
      </c>
      <c r="E134" s="302" t="s">
        <v>1192</v>
      </c>
      <c r="F134" s="286" t="s">
        <v>22</v>
      </c>
      <c r="G134" s="302" t="s">
        <v>1194</v>
      </c>
      <c r="H134" s="302" t="s">
        <v>382</v>
      </c>
      <c r="I134" s="364">
        <v>20000</v>
      </c>
      <c r="J134" s="295">
        <f>-K2456/0.0833333333333333</f>
        <v>0</v>
      </c>
      <c r="K134" s="295"/>
      <c r="L134" s="296">
        <v>44916</v>
      </c>
      <c r="M134" s="296">
        <v>44874</v>
      </c>
      <c r="N134" s="296">
        <v>45077</v>
      </c>
      <c r="O134" s="307">
        <f>YEAR(N134)</f>
        <v>2023</v>
      </c>
      <c r="P134" s="325">
        <f>MONTH(N134)</f>
        <v>5</v>
      </c>
      <c r="Q134" s="308" t="str">
        <f>IF(P134&gt;9,CONCATENATE(O134,P134),CONCATENATE(O134,"0",P134))</f>
        <v>202305</v>
      </c>
      <c r="R134" s="285">
        <v>0</v>
      </c>
      <c r="S134" s="300">
        <v>0</v>
      </c>
      <c r="T134" s="300">
        <v>0</v>
      </c>
      <c r="U134" s="339"/>
      <c r="V134" s="280"/>
      <c r="W134" s="280"/>
      <c r="X134" s="324"/>
      <c r="Y13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24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</row>
    <row r="135" spans="1:100" s="7" customFormat="1" ht="38.25" hidden="1" customHeight="1" x14ac:dyDescent="0.2">
      <c r="A135" s="302" t="s">
        <v>1199</v>
      </c>
      <c r="B135" s="302"/>
      <c r="C135" s="294"/>
      <c r="D135" s="302" t="s">
        <v>1198</v>
      </c>
      <c r="E135" s="302" t="s">
        <v>60</v>
      </c>
      <c r="F135" s="286" t="s">
        <v>1081</v>
      </c>
      <c r="G135" s="302" t="s">
        <v>1200</v>
      </c>
      <c r="H135" s="302" t="s">
        <v>1201</v>
      </c>
      <c r="I135" s="364">
        <v>0</v>
      </c>
      <c r="J135" s="295">
        <f>-K2457/0.0833333333333333</f>
        <v>0</v>
      </c>
      <c r="K135" s="295"/>
      <c r="L135" s="296">
        <v>44917</v>
      </c>
      <c r="M135" s="296">
        <v>44927</v>
      </c>
      <c r="N135" s="296">
        <v>45078</v>
      </c>
      <c r="O135" s="307">
        <f>YEAR(N135)</f>
        <v>2023</v>
      </c>
      <c r="P135" s="325">
        <f>MONTH(N135)</f>
        <v>6</v>
      </c>
      <c r="Q135" s="308" t="str">
        <f>IF(P135&gt;9,CONCATENATE(O135,P135),CONCATENATE(O135,"0",P135))</f>
        <v>202306</v>
      </c>
      <c r="R135" s="285">
        <v>0</v>
      </c>
      <c r="S135" s="300">
        <v>0</v>
      </c>
      <c r="T135" s="300">
        <v>0</v>
      </c>
      <c r="U135" s="339"/>
      <c r="V135" s="280"/>
      <c r="W135" s="280"/>
      <c r="X135" s="324"/>
      <c r="Y13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324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</row>
    <row r="136" spans="1:100" s="7" customFormat="1" ht="38.25" hidden="1" customHeight="1" x14ac:dyDescent="0.2">
      <c r="A136" s="302" t="s">
        <v>40</v>
      </c>
      <c r="B136" s="302"/>
      <c r="C136" s="294"/>
      <c r="D136" s="302" t="s">
        <v>323</v>
      </c>
      <c r="E136" s="302" t="s">
        <v>64</v>
      </c>
      <c r="F136" s="286" t="s">
        <v>325</v>
      </c>
      <c r="G136" s="302" t="s">
        <v>1317</v>
      </c>
      <c r="H136" s="302" t="s">
        <v>324</v>
      </c>
      <c r="I136" s="364">
        <v>75000</v>
      </c>
      <c r="J136" s="295">
        <f>-K2457/0.0833333333333333</f>
        <v>0</v>
      </c>
      <c r="K136" s="295"/>
      <c r="L136" s="296">
        <v>44853</v>
      </c>
      <c r="M136" s="296">
        <v>44853</v>
      </c>
      <c r="N136" s="296">
        <v>45095</v>
      </c>
      <c r="O136" s="307">
        <f>YEAR(N136)</f>
        <v>2023</v>
      </c>
      <c r="P136" s="325">
        <f>MONTH(N136)</f>
        <v>6</v>
      </c>
      <c r="Q136" s="308" t="str">
        <f>IF(P136&gt;9,CONCATENATE(O136,P136),CONCATENATE(O136,"0",P136))</f>
        <v>202306</v>
      </c>
      <c r="R136" s="285">
        <v>0</v>
      </c>
      <c r="S136" s="300">
        <v>0</v>
      </c>
      <c r="T136" s="300">
        <v>0</v>
      </c>
      <c r="U136" s="339"/>
      <c r="V136" s="280"/>
      <c r="W136" s="280"/>
      <c r="X136" s="324"/>
      <c r="Y13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324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</row>
    <row r="137" spans="1:100" s="7" customFormat="1" ht="38.25" hidden="1" customHeight="1" x14ac:dyDescent="0.2">
      <c r="A137" s="302" t="s">
        <v>248</v>
      </c>
      <c r="B137" s="302"/>
      <c r="C137" s="294"/>
      <c r="D137" s="301" t="s">
        <v>474</v>
      </c>
      <c r="E137" s="302" t="s">
        <v>60</v>
      </c>
      <c r="F137" s="286" t="s">
        <v>475</v>
      </c>
      <c r="G137" s="302" t="s">
        <v>1188</v>
      </c>
      <c r="H137" s="302" t="s">
        <v>1189</v>
      </c>
      <c r="I137" s="364">
        <v>0</v>
      </c>
      <c r="J137" s="295">
        <f>-K2459/0.0833333333333333</f>
        <v>0</v>
      </c>
      <c r="K137" s="295"/>
      <c r="L137" s="296">
        <v>44916</v>
      </c>
      <c r="M137" s="296">
        <v>44927</v>
      </c>
      <c r="N137" s="296">
        <v>45107</v>
      </c>
      <c r="O137" s="307">
        <f>YEAR(N137)</f>
        <v>2023</v>
      </c>
      <c r="P137" s="325">
        <f>MONTH(N137)</f>
        <v>6</v>
      </c>
      <c r="Q137" s="308" t="str">
        <f>IF(P137&gt;9,CONCATENATE(O137,P137),CONCATENATE(O137,"0",P137))</f>
        <v>202306</v>
      </c>
      <c r="R137" s="285">
        <v>0</v>
      </c>
      <c r="S137" s="300">
        <v>0</v>
      </c>
      <c r="T137" s="300">
        <v>0</v>
      </c>
      <c r="U137" s="339"/>
      <c r="V137" s="280"/>
      <c r="W137" s="280"/>
      <c r="X137" s="324"/>
      <c r="Y13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324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</row>
    <row r="138" spans="1:100" s="7" customFormat="1" ht="38.25" hidden="1" customHeight="1" x14ac:dyDescent="0.2">
      <c r="A138" s="302" t="s">
        <v>248</v>
      </c>
      <c r="B138" s="302"/>
      <c r="C138" s="294"/>
      <c r="D138" s="301" t="s">
        <v>247</v>
      </c>
      <c r="E138" s="302" t="s">
        <v>60</v>
      </c>
      <c r="F138" s="286" t="s">
        <v>227</v>
      </c>
      <c r="G138" s="302" t="s">
        <v>1193</v>
      </c>
      <c r="H138" s="302" t="s">
        <v>50</v>
      </c>
      <c r="I138" s="364">
        <v>100000</v>
      </c>
      <c r="J138" s="295">
        <f>-K2460/0.0833333333333333</f>
        <v>0</v>
      </c>
      <c r="K138" s="295"/>
      <c r="L138" s="296">
        <v>44916</v>
      </c>
      <c r="M138" s="296">
        <v>44927</v>
      </c>
      <c r="N138" s="296">
        <v>45107</v>
      </c>
      <c r="O138" s="307">
        <f>YEAR(N138)</f>
        <v>2023</v>
      </c>
      <c r="P138" s="325">
        <f>MONTH(N138)</f>
        <v>6</v>
      </c>
      <c r="Q138" s="308" t="str">
        <f>IF(P138&gt;9,CONCATENATE(O138,P138),CONCATENATE(O138,"0",P138))</f>
        <v>202306</v>
      </c>
      <c r="R138" s="285">
        <v>0</v>
      </c>
      <c r="S138" s="300">
        <v>0</v>
      </c>
      <c r="T138" s="300">
        <v>0</v>
      </c>
      <c r="U138" s="339"/>
      <c r="V138" s="280"/>
      <c r="W138" s="280"/>
      <c r="X138" s="324"/>
      <c r="Y13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324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</row>
    <row r="139" spans="1:100" s="7" customFormat="1" ht="38.25" hidden="1" customHeight="1" x14ac:dyDescent="0.2">
      <c r="A139" s="293" t="s">
        <v>248</v>
      </c>
      <c r="B139" s="302"/>
      <c r="C139" s="294"/>
      <c r="D139" s="391" t="s">
        <v>1010</v>
      </c>
      <c r="E139" s="302" t="s">
        <v>60</v>
      </c>
      <c r="F139" s="286" t="s">
        <v>1008</v>
      </c>
      <c r="G139" s="302" t="s">
        <v>1009</v>
      </c>
      <c r="H139" s="302" t="s">
        <v>1011</v>
      </c>
      <c r="I139" s="364">
        <v>1300000</v>
      </c>
      <c r="J139" s="295">
        <f>-K2461/0.0833333333333333</f>
        <v>0</v>
      </c>
      <c r="K139" s="295"/>
      <c r="L139" s="296">
        <v>44902</v>
      </c>
      <c r="M139" s="296">
        <v>44927</v>
      </c>
      <c r="N139" s="296">
        <v>45107</v>
      </c>
      <c r="O139" s="307">
        <f>YEAR(N139)</f>
        <v>2023</v>
      </c>
      <c r="P139" s="325">
        <f>MONTH(N139)</f>
        <v>6</v>
      </c>
      <c r="Q139" s="308" t="str">
        <f>IF(P139&gt;9,CONCATENATE(O139,P139),CONCATENATE(O139,"0",P139))</f>
        <v>202306</v>
      </c>
      <c r="R139" s="285">
        <v>0</v>
      </c>
      <c r="S139" s="300">
        <v>0</v>
      </c>
      <c r="T139" s="300">
        <v>0</v>
      </c>
      <c r="U139" s="339"/>
      <c r="V139" s="280"/>
      <c r="W139" s="280"/>
      <c r="X139" s="324"/>
      <c r="Y13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324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</row>
    <row r="140" spans="1:100" s="7" customFormat="1" ht="38.25" hidden="1" customHeight="1" x14ac:dyDescent="0.2">
      <c r="A140" s="302" t="s">
        <v>248</v>
      </c>
      <c r="B140" s="302"/>
      <c r="C140" s="294"/>
      <c r="D140" s="390" t="s">
        <v>1013</v>
      </c>
      <c r="E140" s="302" t="s">
        <v>60</v>
      </c>
      <c r="F140" s="286" t="s">
        <v>1008</v>
      </c>
      <c r="G140" s="302" t="s">
        <v>1009</v>
      </c>
      <c r="H140" s="302" t="s">
        <v>1207</v>
      </c>
      <c r="I140" s="364">
        <v>1300000</v>
      </c>
      <c r="J140" s="295">
        <f>-K2462/0.0833333333333333</f>
        <v>0</v>
      </c>
      <c r="K140" s="295"/>
      <c r="L140" s="296">
        <v>44902</v>
      </c>
      <c r="M140" s="296">
        <v>44927</v>
      </c>
      <c r="N140" s="296">
        <v>45107</v>
      </c>
      <c r="O140" s="307">
        <f>YEAR(N140)</f>
        <v>2023</v>
      </c>
      <c r="P140" s="325">
        <f>MONTH(N140)</f>
        <v>6</v>
      </c>
      <c r="Q140" s="308" t="str">
        <f>IF(P140&gt;9,CONCATENATE(O140,P140),CONCATENATE(O140,"0",P140))</f>
        <v>202306</v>
      </c>
      <c r="R140" s="285">
        <v>0</v>
      </c>
      <c r="S140" s="300">
        <v>0</v>
      </c>
      <c r="T140" s="300">
        <v>0</v>
      </c>
      <c r="U140" s="339"/>
      <c r="V140" s="280"/>
      <c r="W140" s="280"/>
      <c r="X140" s="324"/>
      <c r="Y14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324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</row>
    <row r="141" spans="1:100" s="7" customFormat="1" ht="38.25" hidden="1" customHeight="1" x14ac:dyDescent="0.2">
      <c r="A141" s="302" t="s">
        <v>248</v>
      </c>
      <c r="B141" s="302"/>
      <c r="C141" s="294"/>
      <c r="D141" s="390" t="s">
        <v>1012</v>
      </c>
      <c r="E141" s="302" t="s">
        <v>60</v>
      </c>
      <c r="F141" s="286" t="s">
        <v>1008</v>
      </c>
      <c r="G141" s="302" t="s">
        <v>1009</v>
      </c>
      <c r="H141" s="302" t="s">
        <v>357</v>
      </c>
      <c r="I141" s="364">
        <v>1300000</v>
      </c>
      <c r="J141" s="295">
        <f>-K2463/0.0833333333333333</f>
        <v>0</v>
      </c>
      <c r="K141" s="295"/>
      <c r="L141" s="296">
        <v>44902</v>
      </c>
      <c r="M141" s="296">
        <v>44927</v>
      </c>
      <c r="N141" s="296">
        <v>45107</v>
      </c>
      <c r="O141" s="307">
        <f>YEAR(N141)</f>
        <v>2023</v>
      </c>
      <c r="P141" s="325">
        <f>MONTH(N141)</f>
        <v>6</v>
      </c>
      <c r="Q141" s="308" t="str">
        <f>IF(P141&gt;9,CONCATENATE(O141,P141),CONCATENATE(O141,"0",P141))</f>
        <v>202306</v>
      </c>
      <c r="R141" s="285">
        <v>0</v>
      </c>
      <c r="S141" s="300">
        <v>0</v>
      </c>
      <c r="T141" s="300">
        <v>0</v>
      </c>
      <c r="U141" s="339"/>
      <c r="V141" s="280"/>
      <c r="W141" s="280"/>
      <c r="X141" s="324"/>
      <c r="Y14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324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</row>
    <row r="142" spans="1:100" s="7" customFormat="1" ht="38.25" hidden="1" customHeight="1" x14ac:dyDescent="0.2">
      <c r="A142" s="293" t="s">
        <v>32</v>
      </c>
      <c r="B142" s="302"/>
      <c r="C142" s="294"/>
      <c r="D142" s="302" t="s">
        <v>565</v>
      </c>
      <c r="E142" s="303" t="s">
        <v>56</v>
      </c>
      <c r="F142" s="291" t="s">
        <v>18</v>
      </c>
      <c r="G142" s="303" t="s">
        <v>566</v>
      </c>
      <c r="H142" s="303" t="s">
        <v>567</v>
      </c>
      <c r="I142" s="366">
        <v>1000000</v>
      </c>
      <c r="J142" s="309">
        <f>-K2305/0.0833333333333333</f>
        <v>0</v>
      </c>
      <c r="K142" s="309"/>
      <c r="L142" s="292">
        <v>43838</v>
      </c>
      <c r="M142" s="292">
        <v>43838</v>
      </c>
      <c r="N142" s="292">
        <v>45107</v>
      </c>
      <c r="O142" s="310">
        <f>YEAR(N142)</f>
        <v>2023</v>
      </c>
      <c r="P142" s="298">
        <f>MONTH(N142)</f>
        <v>6</v>
      </c>
      <c r="Q142" s="311" t="str">
        <f>IF(P142&gt;9,CONCATENATE(O142,P142),CONCATENATE(O142,"0",P142))</f>
        <v>202306</v>
      </c>
      <c r="R142" s="285">
        <v>0</v>
      </c>
      <c r="S142" s="312">
        <v>0</v>
      </c>
      <c r="T142" s="312">
        <v>0</v>
      </c>
      <c r="U142" s="339"/>
      <c r="V142" s="280"/>
      <c r="W142" s="279"/>
      <c r="X142" s="280"/>
      <c r="Y14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24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79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</row>
    <row r="143" spans="1:100" s="7" customFormat="1" ht="38.25" customHeight="1" x14ac:dyDescent="0.2">
      <c r="A143" s="288" t="s">
        <v>32</v>
      </c>
      <c r="B143" s="303"/>
      <c r="C143" s="294"/>
      <c r="D143" s="303" t="s">
        <v>653</v>
      </c>
      <c r="E143" s="303" t="s">
        <v>61</v>
      </c>
      <c r="F143" s="291" t="s">
        <v>22</v>
      </c>
      <c r="G143" s="302" t="s">
        <v>655</v>
      </c>
      <c r="H143" s="303" t="s">
        <v>654</v>
      </c>
      <c r="I143" s="366">
        <v>190000</v>
      </c>
      <c r="J143" s="309">
        <f>-K2362/0.0833333333333333</f>
        <v>0</v>
      </c>
      <c r="K143" s="309"/>
      <c r="L143" s="292">
        <v>44076</v>
      </c>
      <c r="M143" s="292">
        <v>43895</v>
      </c>
      <c r="N143" s="292">
        <v>45107</v>
      </c>
      <c r="O143" s="310">
        <f>YEAR(N143)</f>
        <v>2023</v>
      </c>
      <c r="P143" s="298">
        <f>MONTH(N143)</f>
        <v>6</v>
      </c>
      <c r="Q143" s="311" t="str">
        <f>IF(P143&gt;9,CONCATENATE(O143,P143),CONCATENATE(O143,"0",P143))</f>
        <v>202306</v>
      </c>
      <c r="R143" s="285" t="s">
        <v>162</v>
      </c>
      <c r="S143" s="312">
        <v>0</v>
      </c>
      <c r="T143" s="312">
        <v>0</v>
      </c>
      <c r="U143" s="343"/>
      <c r="V143" s="279"/>
      <c r="W143" s="279"/>
      <c r="X143" s="279"/>
      <c r="Y14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324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</row>
    <row r="144" spans="1:100" s="7" customFormat="1" ht="38.25" hidden="1" customHeight="1" x14ac:dyDescent="0.2">
      <c r="A144" s="302" t="s">
        <v>32</v>
      </c>
      <c r="B144" s="302"/>
      <c r="C144" s="294"/>
      <c r="D144" s="302" t="s">
        <v>1131</v>
      </c>
      <c r="E144" s="302" t="s">
        <v>1240</v>
      </c>
      <c r="F144" s="286" t="s">
        <v>1304</v>
      </c>
      <c r="G144" s="302" t="s">
        <v>1305</v>
      </c>
      <c r="H144" s="302" t="s">
        <v>1132</v>
      </c>
      <c r="I144" s="364">
        <v>0</v>
      </c>
      <c r="J144" s="295">
        <f>-K2465/0.0833333333333333</f>
        <v>0</v>
      </c>
      <c r="K144" s="295"/>
      <c r="L144" s="296">
        <v>44853</v>
      </c>
      <c r="M144" s="296">
        <v>44866</v>
      </c>
      <c r="N144" s="296">
        <v>45107</v>
      </c>
      <c r="O144" s="307">
        <f>YEAR(N144)</f>
        <v>2023</v>
      </c>
      <c r="P144" s="325">
        <f>MONTH(N144)</f>
        <v>6</v>
      </c>
      <c r="Q144" s="308" t="str">
        <f>IF(P144&gt;9,CONCATENATE(O144,P144),CONCATENATE(O144,"0",P144))</f>
        <v>202306</v>
      </c>
      <c r="R144" s="285">
        <v>0</v>
      </c>
      <c r="S144" s="300">
        <v>0.17</v>
      </c>
      <c r="T144" s="300">
        <v>0.05</v>
      </c>
      <c r="U144" s="339"/>
      <c r="V144" s="280"/>
      <c r="W144" s="280"/>
      <c r="X144" s="324"/>
      <c r="Y14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24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</row>
    <row r="145" spans="1:100" s="7" customFormat="1" ht="38.25" hidden="1" customHeight="1" x14ac:dyDescent="0.2">
      <c r="A145" s="302" t="s">
        <v>32</v>
      </c>
      <c r="B145" s="302"/>
      <c r="C145" s="294"/>
      <c r="D145" s="302" t="s">
        <v>1035</v>
      </c>
      <c r="E145" s="302" t="s">
        <v>1240</v>
      </c>
      <c r="F145" s="286" t="s">
        <v>1304</v>
      </c>
      <c r="G145" s="302" t="s">
        <v>1305</v>
      </c>
      <c r="H145" s="302" t="s">
        <v>1306</v>
      </c>
      <c r="I145" s="364">
        <v>0</v>
      </c>
      <c r="J145" s="295">
        <f>-K2466/0.0833333333333333</f>
        <v>0</v>
      </c>
      <c r="K145" s="295"/>
      <c r="L145" s="296">
        <v>44853</v>
      </c>
      <c r="M145" s="296">
        <v>44866</v>
      </c>
      <c r="N145" s="296">
        <v>45107</v>
      </c>
      <c r="O145" s="307">
        <f>YEAR(N145)</f>
        <v>2023</v>
      </c>
      <c r="P145" s="325">
        <f>MONTH(N145)</f>
        <v>6</v>
      </c>
      <c r="Q145" s="308" t="str">
        <f>IF(P145&gt;9,CONCATENATE(O145,P145),CONCATENATE(O145,"0",P145))</f>
        <v>202306</v>
      </c>
      <c r="R145" s="285">
        <v>0</v>
      </c>
      <c r="S145" s="300">
        <v>0.17</v>
      </c>
      <c r="T145" s="300">
        <v>0.05</v>
      </c>
      <c r="U145" s="339"/>
      <c r="V145" s="280"/>
      <c r="W145" s="280"/>
      <c r="X145" s="324"/>
      <c r="Y14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24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</row>
    <row r="146" spans="1:100" s="7" customFormat="1" ht="38.25" hidden="1" customHeight="1" x14ac:dyDescent="0.2">
      <c r="A146" s="302" t="s">
        <v>1214</v>
      </c>
      <c r="B146" s="302"/>
      <c r="C146" s="294"/>
      <c r="D146" s="302" t="s">
        <v>273</v>
      </c>
      <c r="E146" s="302" t="s">
        <v>60</v>
      </c>
      <c r="F146" s="286" t="s">
        <v>239</v>
      </c>
      <c r="G146" s="302" t="s">
        <v>240</v>
      </c>
      <c r="H146" s="302" t="s">
        <v>1213</v>
      </c>
      <c r="I146" s="364">
        <v>0</v>
      </c>
      <c r="J146" s="295">
        <f>-K2468/0.0833333333333333</f>
        <v>0</v>
      </c>
      <c r="K146" s="295"/>
      <c r="L146" s="296">
        <v>44902</v>
      </c>
      <c r="M146" s="296">
        <v>44928</v>
      </c>
      <c r="N146" s="296">
        <v>45107</v>
      </c>
      <c r="O146" s="307">
        <f>YEAR(N146)</f>
        <v>2023</v>
      </c>
      <c r="P146" s="325">
        <f>MONTH(N146)</f>
        <v>6</v>
      </c>
      <c r="Q146" s="308" t="str">
        <f>IF(P146&gt;9,CONCATENATE(O146,P146),CONCATENATE(O146,"0",P146))</f>
        <v>202306</v>
      </c>
      <c r="R146" s="285">
        <v>0</v>
      </c>
      <c r="S146" s="300">
        <v>0</v>
      </c>
      <c r="T146" s="300">
        <v>0</v>
      </c>
      <c r="U146" s="339"/>
      <c r="V146" s="280"/>
      <c r="W146" s="280"/>
      <c r="X146" s="324"/>
      <c r="Y14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24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</row>
    <row r="147" spans="1:100" s="7" customFormat="1" ht="38.25" hidden="1" customHeight="1" x14ac:dyDescent="0.2">
      <c r="A147" s="302" t="s">
        <v>574</v>
      </c>
      <c r="B147" s="302"/>
      <c r="C147" s="294"/>
      <c r="D147" s="301" t="s">
        <v>804</v>
      </c>
      <c r="E147" s="303" t="s">
        <v>70</v>
      </c>
      <c r="F147" s="286" t="s">
        <v>805</v>
      </c>
      <c r="G147" s="302" t="s">
        <v>806</v>
      </c>
      <c r="H147" s="302" t="s">
        <v>441</v>
      </c>
      <c r="I147" s="366">
        <v>615000</v>
      </c>
      <c r="J147" s="309">
        <f>-K2365/0.0833333333333333</f>
        <v>0</v>
      </c>
      <c r="K147" s="309"/>
      <c r="L147" s="296">
        <v>44363</v>
      </c>
      <c r="M147" s="296">
        <v>44363</v>
      </c>
      <c r="N147" s="297">
        <v>45107</v>
      </c>
      <c r="O147" s="298">
        <f>YEAR(N147)</f>
        <v>2023</v>
      </c>
      <c r="P147" s="298">
        <f>MONTH(N147)</f>
        <v>6</v>
      </c>
      <c r="Q147" s="299" t="str">
        <f>IF(P147&gt;9,CONCATENATE(O147,P147),CONCATENATE(O147,"0",P147))</f>
        <v>202306</v>
      </c>
      <c r="R147" s="285">
        <v>0</v>
      </c>
      <c r="S147" s="312">
        <v>0</v>
      </c>
      <c r="T147" s="312">
        <v>0</v>
      </c>
      <c r="U147" s="344"/>
      <c r="V147" s="279"/>
      <c r="W147" s="279"/>
      <c r="X147" s="279"/>
      <c r="Y147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80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</row>
    <row r="148" spans="1:100" s="7" customFormat="1" ht="38.25" hidden="1" customHeight="1" x14ac:dyDescent="0.2">
      <c r="A148" s="303" t="s">
        <v>910</v>
      </c>
      <c r="B148" s="302"/>
      <c r="C148" s="294"/>
      <c r="D148" s="290" t="s">
        <v>258</v>
      </c>
      <c r="E148" s="293" t="s">
        <v>60</v>
      </c>
      <c r="F148" s="286" t="s">
        <v>1183</v>
      </c>
      <c r="G148" s="293" t="s">
        <v>196</v>
      </c>
      <c r="H148" s="293" t="s">
        <v>246</v>
      </c>
      <c r="I148" s="364">
        <v>0</v>
      </c>
      <c r="J148" s="295">
        <f>-K2470/0.0833333333333333</f>
        <v>0</v>
      </c>
      <c r="K148" s="295"/>
      <c r="L148" s="296">
        <v>44944</v>
      </c>
      <c r="M148" s="296">
        <v>44927</v>
      </c>
      <c r="N148" s="296">
        <v>45107</v>
      </c>
      <c r="O148" s="307">
        <f>YEAR(N148)</f>
        <v>2023</v>
      </c>
      <c r="P148" s="325">
        <f>MONTH(N148)</f>
        <v>6</v>
      </c>
      <c r="Q148" s="308" t="str">
        <f>IF(P148&gt;9,CONCATENATE(O148,P148),CONCATENATE(O148,"0",P148))</f>
        <v>202306</v>
      </c>
      <c r="R148" s="257">
        <v>0</v>
      </c>
      <c r="S148" s="263">
        <v>0.04</v>
      </c>
      <c r="T148" s="263">
        <v>0.02</v>
      </c>
      <c r="U148" s="339"/>
      <c r="V148" s="280"/>
      <c r="W148" s="280"/>
      <c r="X148" s="324"/>
      <c r="Y14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324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</row>
    <row r="149" spans="1:100" s="7" customFormat="1" ht="38.25" hidden="1" customHeight="1" x14ac:dyDescent="0.2">
      <c r="A149" s="303" t="s">
        <v>910</v>
      </c>
      <c r="B149" s="302"/>
      <c r="C149" s="294"/>
      <c r="D149" s="290" t="s">
        <v>257</v>
      </c>
      <c r="E149" s="293" t="s">
        <v>60</v>
      </c>
      <c r="F149" s="286" t="s">
        <v>1183</v>
      </c>
      <c r="G149" s="293" t="s">
        <v>196</v>
      </c>
      <c r="H149" s="302" t="s">
        <v>23</v>
      </c>
      <c r="I149" s="364">
        <v>0</v>
      </c>
      <c r="J149" s="295">
        <f>-K2471/0.0833333333333333</f>
        <v>0</v>
      </c>
      <c r="K149" s="295"/>
      <c r="L149" s="296">
        <v>44944</v>
      </c>
      <c r="M149" s="296">
        <v>44927</v>
      </c>
      <c r="N149" s="296">
        <v>45107</v>
      </c>
      <c r="O149" s="307">
        <f>YEAR(N149)</f>
        <v>2023</v>
      </c>
      <c r="P149" s="325">
        <f>MONTH(N149)</f>
        <v>6</v>
      </c>
      <c r="Q149" s="308" t="str">
        <f>IF(P149&gt;9,CONCATENATE(O149,P149),CONCATENATE(O149,"0",P149))</f>
        <v>202306</v>
      </c>
      <c r="R149" s="257">
        <v>0</v>
      </c>
      <c r="S149" s="263">
        <v>0.04</v>
      </c>
      <c r="T149" s="263">
        <v>0.02</v>
      </c>
      <c r="U149" s="339"/>
      <c r="V149" s="280"/>
      <c r="W149" s="280"/>
      <c r="X149" s="324"/>
      <c r="Y14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24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</row>
    <row r="150" spans="1:100" s="7" customFormat="1" ht="38.25" hidden="1" customHeight="1" x14ac:dyDescent="0.2">
      <c r="A150" s="293" t="s">
        <v>381</v>
      </c>
      <c r="B150" s="293"/>
      <c r="C150" s="314"/>
      <c r="D150" s="290" t="s">
        <v>390</v>
      </c>
      <c r="E150" s="302" t="s">
        <v>56</v>
      </c>
      <c r="F150" s="286" t="s">
        <v>391</v>
      </c>
      <c r="G150" s="302" t="s">
        <v>392</v>
      </c>
      <c r="H150" s="302" t="s">
        <v>393</v>
      </c>
      <c r="I150" s="365">
        <v>7500000</v>
      </c>
      <c r="J150" s="260">
        <f>-K2474/0.0833333333333333</f>
        <v>0</v>
      </c>
      <c r="K150" s="260"/>
      <c r="L150" s="261">
        <v>44937</v>
      </c>
      <c r="M150" s="261">
        <v>44713</v>
      </c>
      <c r="N150" s="261">
        <v>45107</v>
      </c>
      <c r="O150" s="275">
        <f>YEAR(N150)</f>
        <v>2023</v>
      </c>
      <c r="P150" s="351">
        <f>MONTH(N150)</f>
        <v>6</v>
      </c>
      <c r="Q150" s="271" t="str">
        <f>IF(P150&gt;9,CONCATENATE(O150,P150),CONCATENATE(O150,"0",P150))</f>
        <v>202306</v>
      </c>
      <c r="R150" s="285" t="s">
        <v>77</v>
      </c>
      <c r="S150" s="300">
        <v>0.11</v>
      </c>
      <c r="T150" s="263">
        <v>0.02</v>
      </c>
      <c r="U150" s="340"/>
      <c r="V150" s="289"/>
      <c r="W150" s="289"/>
      <c r="X150" s="306"/>
      <c r="Y15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306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  <c r="AP150" s="289"/>
      <c r="AQ150" s="289"/>
      <c r="AR150" s="289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</row>
    <row r="151" spans="1:100" s="7" customFormat="1" ht="38.25" hidden="1" customHeight="1" x14ac:dyDescent="0.2">
      <c r="A151" s="302" t="s">
        <v>381</v>
      </c>
      <c r="B151" s="293"/>
      <c r="C151" s="314"/>
      <c r="D151" s="293" t="s">
        <v>575</v>
      </c>
      <c r="E151" s="293" t="s">
        <v>57</v>
      </c>
      <c r="F151" s="259" t="s">
        <v>576</v>
      </c>
      <c r="G151" s="293" t="s">
        <v>1164</v>
      </c>
      <c r="H151" s="293" t="s">
        <v>1165</v>
      </c>
      <c r="I151" s="365">
        <v>165000</v>
      </c>
      <c r="J151" s="260">
        <f>-K2474/0.0833333333333333</f>
        <v>0</v>
      </c>
      <c r="K151" s="260"/>
      <c r="L151" s="261">
        <v>44937</v>
      </c>
      <c r="M151" s="261">
        <v>44941</v>
      </c>
      <c r="N151" s="261">
        <v>45107</v>
      </c>
      <c r="O151" s="275">
        <f>YEAR(N151)</f>
        <v>2023</v>
      </c>
      <c r="P151" s="351">
        <f>MONTH(N151)</f>
        <v>6</v>
      </c>
      <c r="Q151" s="271" t="str">
        <f>IF(P151&gt;9,CONCATENATE(O151,P151),CONCATENATE(O151,"0",P151))</f>
        <v>202306</v>
      </c>
      <c r="R151" s="257">
        <v>0</v>
      </c>
      <c r="S151" s="263">
        <v>0</v>
      </c>
      <c r="T151" s="263">
        <v>0.11</v>
      </c>
      <c r="U151" s="340"/>
      <c r="V151" s="289"/>
      <c r="W151" s="289"/>
      <c r="X151" s="306"/>
      <c r="Y151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306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s="7" customFormat="1" ht="38.25" hidden="1" customHeight="1" x14ac:dyDescent="0.2">
      <c r="A152" s="302" t="s">
        <v>381</v>
      </c>
      <c r="B152" s="302"/>
      <c r="C152" s="294"/>
      <c r="D152" s="302" t="s">
        <v>231</v>
      </c>
      <c r="E152" s="302" t="s">
        <v>1301</v>
      </c>
      <c r="F152" s="286" t="s">
        <v>22</v>
      </c>
      <c r="G152" s="302" t="s">
        <v>1298</v>
      </c>
      <c r="H152" s="302" t="s">
        <v>1299</v>
      </c>
      <c r="I152" s="364">
        <v>90000</v>
      </c>
      <c r="J152" s="295">
        <f>-K2473/0.0833333333333333</f>
        <v>0</v>
      </c>
      <c r="K152" s="295"/>
      <c r="L152" s="296">
        <v>44853</v>
      </c>
      <c r="M152" s="296">
        <v>44743</v>
      </c>
      <c r="N152" s="296">
        <v>45107</v>
      </c>
      <c r="O152" s="307">
        <f>YEAR(N152)</f>
        <v>2023</v>
      </c>
      <c r="P152" s="325">
        <f>MONTH(N152)</f>
        <v>6</v>
      </c>
      <c r="Q152" s="308" t="str">
        <f>IF(P152&gt;9,CONCATENATE(O152,P152),CONCATENATE(O152,"0",P152))</f>
        <v>202306</v>
      </c>
      <c r="R152" s="285" t="s">
        <v>1300</v>
      </c>
      <c r="S152" s="300">
        <v>0</v>
      </c>
      <c r="T152" s="300">
        <v>0</v>
      </c>
      <c r="U152" s="339"/>
      <c r="V152" s="280"/>
      <c r="W152" s="280"/>
      <c r="X152" s="324"/>
      <c r="Y15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324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100" s="7" customFormat="1" ht="38.25" customHeight="1" x14ac:dyDescent="0.2">
      <c r="A153" s="302" t="s">
        <v>573</v>
      </c>
      <c r="B153" s="302"/>
      <c r="C153" s="294"/>
      <c r="D153" s="301" t="s">
        <v>359</v>
      </c>
      <c r="E153" s="302" t="s">
        <v>61</v>
      </c>
      <c r="F153" s="286" t="s">
        <v>360</v>
      </c>
      <c r="G153" s="302" t="s">
        <v>361</v>
      </c>
      <c r="H153" s="302" t="s">
        <v>362</v>
      </c>
      <c r="I153" s="364">
        <v>33424490</v>
      </c>
      <c r="J153" s="295">
        <f>-K1981/0.0833333333333333</f>
        <v>0</v>
      </c>
      <c r="K153" s="295"/>
      <c r="L153" s="296">
        <v>43278</v>
      </c>
      <c r="M153" s="296">
        <v>43278</v>
      </c>
      <c r="N153" s="297">
        <v>45107</v>
      </c>
      <c r="O153" s="298">
        <f>YEAR(N153)</f>
        <v>2023</v>
      </c>
      <c r="P153" s="298">
        <f>MONTH(N153)</f>
        <v>6</v>
      </c>
      <c r="Q153" s="299" t="str">
        <f>IF(P153&gt;9,CONCATENATE(O153,P153),CONCATENATE(O153,"0",P153))</f>
        <v>202306</v>
      </c>
      <c r="R153" s="257" t="s">
        <v>162</v>
      </c>
      <c r="S153" s="300">
        <v>0.06</v>
      </c>
      <c r="T153" s="300">
        <v>0.03</v>
      </c>
      <c r="U153" s="339"/>
      <c r="V153" s="279"/>
      <c r="W153" s="279"/>
      <c r="X153" s="279"/>
      <c r="Y15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80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</row>
    <row r="154" spans="1:100" s="7" customFormat="1" ht="38.25" hidden="1" customHeight="1" x14ac:dyDescent="0.2">
      <c r="A154" s="302" t="s">
        <v>1384</v>
      </c>
      <c r="B154" s="373"/>
      <c r="C154" s="374"/>
      <c r="D154" s="302" t="s">
        <v>1384</v>
      </c>
      <c r="E154" s="302" t="s">
        <v>1181</v>
      </c>
      <c r="F154" s="286" t="s">
        <v>22</v>
      </c>
      <c r="G154" s="302" t="s">
        <v>1226</v>
      </c>
      <c r="H154" s="302" t="s">
        <v>1227</v>
      </c>
      <c r="I154" s="364">
        <v>99799.85</v>
      </c>
      <c r="J154" s="295">
        <f>-K2475/0.0833333333333333</f>
        <v>0</v>
      </c>
      <c r="K154" s="295"/>
      <c r="L154" s="296">
        <v>44902</v>
      </c>
      <c r="M154" s="296">
        <v>44743</v>
      </c>
      <c r="N154" s="296">
        <v>45107</v>
      </c>
      <c r="O154" s="307">
        <f>YEAR(N154)</f>
        <v>2023</v>
      </c>
      <c r="P154" s="325">
        <f>MONTH(N154)</f>
        <v>6</v>
      </c>
      <c r="Q154" s="308" t="str">
        <f>IF(P154&gt;9,CONCATENATE(O154,P154),CONCATENATE(O154,"0",P154))</f>
        <v>202306</v>
      </c>
      <c r="R154" s="285">
        <v>0</v>
      </c>
      <c r="S154" s="300">
        <v>0</v>
      </c>
      <c r="T154" s="300">
        <v>0</v>
      </c>
      <c r="U154" s="339"/>
      <c r="V154" s="280"/>
      <c r="W154" s="280"/>
      <c r="X154" s="324"/>
      <c r="Y15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324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s="7" customFormat="1" ht="38.25" hidden="1" customHeight="1" x14ac:dyDescent="0.2">
      <c r="A155" s="303" t="s">
        <v>381</v>
      </c>
      <c r="B155" s="302"/>
      <c r="C155" s="294"/>
      <c r="D155" s="301" t="s">
        <v>900</v>
      </c>
      <c r="E155" s="303" t="s">
        <v>57</v>
      </c>
      <c r="F155" s="286" t="s">
        <v>901</v>
      </c>
      <c r="G155" s="302" t="s">
        <v>902</v>
      </c>
      <c r="H155" s="302" t="s">
        <v>903</v>
      </c>
      <c r="I155" s="366">
        <v>1373100</v>
      </c>
      <c r="J155" s="309">
        <f>-K2384/0.0833333333333333</f>
        <v>0</v>
      </c>
      <c r="K155" s="309"/>
      <c r="L155" s="296">
        <v>44608</v>
      </c>
      <c r="M155" s="292">
        <v>44587</v>
      </c>
      <c r="N155" s="297">
        <v>45132</v>
      </c>
      <c r="O155" s="298">
        <f>YEAR(N155)</f>
        <v>2023</v>
      </c>
      <c r="P155" s="298">
        <f>MONTH(N155)</f>
        <v>7</v>
      </c>
      <c r="Q155" s="299" t="str">
        <f>IF(P155&gt;9,CONCATENATE(O155,P155),CONCATENATE(O155,"0",P155))</f>
        <v>202307</v>
      </c>
      <c r="R155" s="285">
        <v>0</v>
      </c>
      <c r="S155" s="300">
        <v>0</v>
      </c>
      <c r="T155" s="300">
        <v>0</v>
      </c>
      <c r="U155" s="343"/>
      <c r="V155" s="279"/>
      <c r="W155" s="279"/>
      <c r="X155" s="279"/>
      <c r="Y155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80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100" s="7" customFormat="1" ht="38.25" customHeight="1" x14ac:dyDescent="0.2">
      <c r="A156" s="302" t="s">
        <v>248</v>
      </c>
      <c r="B156" s="302"/>
      <c r="C156" s="294"/>
      <c r="D156" s="301" t="s">
        <v>661</v>
      </c>
      <c r="E156" s="293" t="s">
        <v>58</v>
      </c>
      <c r="F156" s="286" t="s">
        <v>662</v>
      </c>
      <c r="G156" s="302" t="s">
        <v>666</v>
      </c>
      <c r="H156" s="302" t="s">
        <v>665</v>
      </c>
      <c r="I156" s="364">
        <v>7384.75</v>
      </c>
      <c r="J156" s="295">
        <f>-K2444/0.0833333333333333</f>
        <v>0</v>
      </c>
      <c r="K156" s="295"/>
      <c r="L156" s="296">
        <v>44041</v>
      </c>
      <c r="M156" s="296">
        <v>44041</v>
      </c>
      <c r="N156" s="296">
        <v>45135</v>
      </c>
      <c r="O156" s="307">
        <f>YEAR(N156)</f>
        <v>2023</v>
      </c>
      <c r="P156" s="298">
        <f>MONTH(N156)</f>
        <v>7</v>
      </c>
      <c r="Q156" s="308" t="str">
        <f>IF(P156&gt;9,CONCATENATE(O156,P156),CONCATENATE(O156,"0",P156))</f>
        <v>202307</v>
      </c>
      <c r="R156" s="257" t="s">
        <v>162</v>
      </c>
      <c r="S156" s="300">
        <v>0</v>
      </c>
      <c r="T156" s="300">
        <v>0</v>
      </c>
      <c r="U156" s="339"/>
      <c r="V156" s="280"/>
      <c r="W156" s="279"/>
      <c r="X156" s="280"/>
      <c r="Y156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324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</row>
    <row r="157" spans="1:100" s="232" customFormat="1" ht="38.25" hidden="1" customHeight="1" x14ac:dyDescent="0.2">
      <c r="A157" s="293" t="s">
        <v>248</v>
      </c>
      <c r="B157" s="302"/>
      <c r="C157" s="294"/>
      <c r="D157" s="301" t="s">
        <v>667</v>
      </c>
      <c r="E157" s="293" t="s">
        <v>58</v>
      </c>
      <c r="F157" s="286" t="s">
        <v>663</v>
      </c>
      <c r="G157" s="302" t="s">
        <v>666</v>
      </c>
      <c r="H157" s="302" t="s">
        <v>668</v>
      </c>
      <c r="I157" s="364">
        <v>4666</v>
      </c>
      <c r="J157" s="295">
        <f>-K2444/0.0833333333333333</f>
        <v>0</v>
      </c>
      <c r="K157" s="295"/>
      <c r="L157" s="296">
        <v>44041</v>
      </c>
      <c r="M157" s="296">
        <v>44041</v>
      </c>
      <c r="N157" s="296">
        <v>45135</v>
      </c>
      <c r="O157" s="307">
        <f>YEAR(N157)</f>
        <v>2023</v>
      </c>
      <c r="P157" s="298">
        <f>MONTH(N157)</f>
        <v>7</v>
      </c>
      <c r="Q157" s="308" t="str">
        <f>IF(P157&gt;9,CONCATENATE(O157,P157),CONCATENATE(O157,"0",P157))</f>
        <v>202307</v>
      </c>
      <c r="R157" s="257" t="s">
        <v>83</v>
      </c>
      <c r="S157" s="300">
        <v>0</v>
      </c>
      <c r="T157" s="300">
        <v>0</v>
      </c>
      <c r="U157" s="339"/>
      <c r="V157" s="280"/>
      <c r="W157" s="279"/>
      <c r="X157" s="280"/>
      <c r="Y157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324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233"/>
      <c r="CT157" s="233"/>
      <c r="CU157" s="233"/>
      <c r="CV157" s="233"/>
    </row>
    <row r="158" spans="1:100" s="7" customFormat="1" ht="38.25" hidden="1" customHeight="1" x14ac:dyDescent="0.2">
      <c r="A158" s="293" t="s">
        <v>248</v>
      </c>
      <c r="B158" s="302"/>
      <c r="C158" s="294"/>
      <c r="D158" s="301" t="s">
        <v>670</v>
      </c>
      <c r="E158" s="293" t="s">
        <v>58</v>
      </c>
      <c r="F158" s="286" t="s">
        <v>664</v>
      </c>
      <c r="G158" s="302" t="s">
        <v>666</v>
      </c>
      <c r="H158" s="302" t="s">
        <v>669</v>
      </c>
      <c r="I158" s="364">
        <v>33506.82</v>
      </c>
      <c r="J158" s="295">
        <f>-K2445/0.0833333333333333</f>
        <v>0</v>
      </c>
      <c r="K158" s="295"/>
      <c r="L158" s="296">
        <v>44041</v>
      </c>
      <c r="M158" s="296">
        <v>44041</v>
      </c>
      <c r="N158" s="296">
        <v>45135</v>
      </c>
      <c r="O158" s="307">
        <f>YEAR(N158)</f>
        <v>2023</v>
      </c>
      <c r="P158" s="298">
        <f>MONTH(N158)</f>
        <v>7</v>
      </c>
      <c r="Q158" s="308" t="str">
        <f>IF(P158&gt;9,CONCATENATE(O158,P158),CONCATENATE(O158,"0",P158))</f>
        <v>202307</v>
      </c>
      <c r="R158" s="257" t="s">
        <v>270</v>
      </c>
      <c r="S158" s="300">
        <v>0</v>
      </c>
      <c r="T158" s="300">
        <v>0</v>
      </c>
      <c r="U158" s="339"/>
      <c r="V158" s="280"/>
      <c r="W158" s="279"/>
      <c r="X158" s="280"/>
      <c r="Y158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324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</row>
    <row r="159" spans="1:100" s="7" customFormat="1" ht="38.25" hidden="1" customHeight="1" x14ac:dyDescent="0.2">
      <c r="A159" s="303" t="s">
        <v>910</v>
      </c>
      <c r="B159" s="302"/>
      <c r="C159" s="294"/>
      <c r="D159" s="301" t="s">
        <v>451</v>
      </c>
      <c r="E159" s="290" t="s">
        <v>60</v>
      </c>
      <c r="F159" s="350" t="s">
        <v>450</v>
      </c>
      <c r="G159" s="301" t="s">
        <v>453</v>
      </c>
      <c r="H159" s="301" t="s">
        <v>357</v>
      </c>
      <c r="I159" s="369">
        <v>350000</v>
      </c>
      <c r="J159" s="295">
        <f>-K2126/0.0833333333333333</f>
        <v>0</v>
      </c>
      <c r="K159" s="295"/>
      <c r="L159" s="357">
        <v>43586</v>
      </c>
      <c r="M159" s="357">
        <v>43678</v>
      </c>
      <c r="N159" s="292">
        <v>45138</v>
      </c>
      <c r="O159" s="298">
        <f>YEAR(N159)</f>
        <v>2023</v>
      </c>
      <c r="P159" s="298">
        <f>MONTH(N159)</f>
        <v>7</v>
      </c>
      <c r="Q159" s="299" t="str">
        <f>IF(P159&gt;9,CONCATENATE(O159,P159),CONCATENATE(O159,"0",P159))</f>
        <v>202307</v>
      </c>
      <c r="R159" s="316">
        <v>0</v>
      </c>
      <c r="S159" s="358">
        <v>0</v>
      </c>
      <c r="T159" s="358">
        <v>0</v>
      </c>
      <c r="U159" s="344"/>
      <c r="V159" s="280"/>
      <c r="W159" s="279"/>
      <c r="X159" s="280"/>
      <c r="Y15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</row>
    <row r="160" spans="1:100" s="7" customFormat="1" ht="38.25" hidden="1" customHeight="1" x14ac:dyDescent="0.2">
      <c r="A160" s="303" t="s">
        <v>910</v>
      </c>
      <c r="B160" s="302"/>
      <c r="C160" s="294"/>
      <c r="D160" s="301" t="s">
        <v>452</v>
      </c>
      <c r="E160" s="290" t="s">
        <v>60</v>
      </c>
      <c r="F160" s="350" t="s">
        <v>450</v>
      </c>
      <c r="G160" s="301" t="s">
        <v>454</v>
      </c>
      <c r="H160" s="301" t="s">
        <v>333</v>
      </c>
      <c r="I160" s="369">
        <v>350000</v>
      </c>
      <c r="J160" s="295">
        <f>-K2134/0.0833333333333333</f>
        <v>0</v>
      </c>
      <c r="K160" s="295"/>
      <c r="L160" s="357">
        <v>43586</v>
      </c>
      <c r="M160" s="357">
        <v>43678</v>
      </c>
      <c r="N160" s="292">
        <v>45138</v>
      </c>
      <c r="O160" s="298">
        <f>YEAR(N160)</f>
        <v>2023</v>
      </c>
      <c r="P160" s="298">
        <f>MONTH(N160)</f>
        <v>7</v>
      </c>
      <c r="Q160" s="299" t="str">
        <f>IF(P160&gt;9,CONCATENATE(O160,P160),CONCATENATE(O160,"0",P160))</f>
        <v>202307</v>
      </c>
      <c r="R160" s="316">
        <v>0</v>
      </c>
      <c r="S160" s="358">
        <v>0</v>
      </c>
      <c r="T160" s="358">
        <v>0</v>
      </c>
      <c r="U160" s="344"/>
      <c r="V160" s="280"/>
      <c r="W160" s="279"/>
      <c r="X160" s="280"/>
      <c r="Y16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</row>
    <row r="161" spans="1:44" s="7" customFormat="1" ht="38.25" hidden="1" customHeight="1" x14ac:dyDescent="0.2">
      <c r="A161" s="303" t="s">
        <v>910</v>
      </c>
      <c r="B161" s="302"/>
      <c r="C161" s="294"/>
      <c r="D161" s="301" t="s">
        <v>965</v>
      </c>
      <c r="E161" s="302" t="s">
        <v>70</v>
      </c>
      <c r="F161" s="286" t="s">
        <v>966</v>
      </c>
      <c r="G161" s="302" t="s">
        <v>967</v>
      </c>
      <c r="H161" s="302" t="s">
        <v>185</v>
      </c>
      <c r="I161" s="364">
        <v>265728</v>
      </c>
      <c r="J161" s="295">
        <f>-K2420/0.0833333333333333</f>
        <v>0</v>
      </c>
      <c r="K161" s="295"/>
      <c r="L161" s="296">
        <v>44916</v>
      </c>
      <c r="M161" s="296">
        <v>44553</v>
      </c>
      <c r="N161" s="297">
        <v>45151</v>
      </c>
      <c r="O161" s="298">
        <f>YEAR(N161)</f>
        <v>2023</v>
      </c>
      <c r="P161" s="298">
        <f>MONTH(N161)</f>
        <v>8</v>
      </c>
      <c r="Q161" s="299" t="str">
        <f>IF(P161&gt;9,CONCATENATE(O161,P161),CONCATENATE(O161,"0",P161))</f>
        <v>202308</v>
      </c>
      <c r="R161" s="285">
        <v>0</v>
      </c>
      <c r="S161" s="300">
        <v>0</v>
      </c>
      <c r="T161" s="300">
        <v>0</v>
      </c>
      <c r="U161" s="343"/>
      <c r="V161" s="280"/>
      <c r="W161" s="279"/>
      <c r="X161" s="280"/>
      <c r="Y16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279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324"/>
    </row>
    <row r="162" spans="1:44" s="7" customFormat="1" ht="38.25" hidden="1" customHeight="1" x14ac:dyDescent="0.2">
      <c r="A162" s="302" t="s">
        <v>32</v>
      </c>
      <c r="B162" s="302"/>
      <c r="C162" s="294"/>
      <c r="D162" s="301" t="s">
        <v>476</v>
      </c>
      <c r="E162" s="302" t="s">
        <v>1240</v>
      </c>
      <c r="F162" s="286" t="s">
        <v>477</v>
      </c>
      <c r="G162" s="302" t="s">
        <v>1327</v>
      </c>
      <c r="H162" s="302" t="s">
        <v>1328</v>
      </c>
      <c r="I162" s="364">
        <v>3500000</v>
      </c>
      <c r="J162" s="295">
        <f>-K2483/0.0833333333333333</f>
        <v>0</v>
      </c>
      <c r="K162" s="295"/>
      <c r="L162" s="296">
        <v>44853</v>
      </c>
      <c r="M162" s="296">
        <v>44791</v>
      </c>
      <c r="N162" s="296">
        <v>45155</v>
      </c>
      <c r="O162" s="307">
        <f>YEAR(N162)</f>
        <v>2023</v>
      </c>
      <c r="P162" s="325">
        <f>MONTH(N162)</f>
        <v>8</v>
      </c>
      <c r="Q162" s="308" t="str">
        <f>IF(P162&gt;9,CONCATENATE(O162,P162),CONCATENATE(O162,"0",P162))</f>
        <v>202308</v>
      </c>
      <c r="R162" s="285">
        <v>0</v>
      </c>
      <c r="S162" s="300">
        <v>0.27</v>
      </c>
      <c r="T162" s="300">
        <v>0.09</v>
      </c>
      <c r="U162" s="339"/>
      <c r="V162" s="280"/>
      <c r="W162" s="280"/>
      <c r="X162" s="324"/>
      <c r="Y16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324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</row>
    <row r="163" spans="1:44" s="7" customFormat="1" ht="38.25" hidden="1" customHeight="1" x14ac:dyDescent="0.2">
      <c r="A163" s="302" t="s">
        <v>40</v>
      </c>
      <c r="B163" s="302"/>
      <c r="C163" s="294"/>
      <c r="D163" s="301" t="s">
        <v>588</v>
      </c>
      <c r="E163" s="302" t="s">
        <v>62</v>
      </c>
      <c r="F163" s="291" t="s">
        <v>18</v>
      </c>
      <c r="G163" s="302" t="s">
        <v>589</v>
      </c>
      <c r="H163" s="302" t="s">
        <v>590</v>
      </c>
      <c r="I163" s="364">
        <v>800000</v>
      </c>
      <c r="J163" s="295">
        <f>-K2485/0.0833333333333333</f>
        <v>0</v>
      </c>
      <c r="K163" s="295"/>
      <c r="L163" s="296">
        <v>44916</v>
      </c>
      <c r="M163" s="296">
        <v>44797</v>
      </c>
      <c r="N163" s="296">
        <v>45169</v>
      </c>
      <c r="O163" s="307">
        <f>YEAR(N163)</f>
        <v>2023</v>
      </c>
      <c r="P163" s="325">
        <f>MONTH(N163)</f>
        <v>8</v>
      </c>
      <c r="Q163" s="308" t="str">
        <f>IF(P163&gt;9,CONCATENATE(O163,P163),CONCATENATE(O163,"0",P163))</f>
        <v>202308</v>
      </c>
      <c r="R163" s="285">
        <v>0</v>
      </c>
      <c r="S163" s="300">
        <v>0</v>
      </c>
      <c r="T163" s="300">
        <v>0</v>
      </c>
      <c r="U163" s="339"/>
      <c r="V163" s="280"/>
      <c r="W163" s="280"/>
      <c r="X163" s="324"/>
      <c r="Y16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324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</row>
    <row r="164" spans="1:44" s="7" customFormat="1" ht="38.25" hidden="1" customHeight="1" x14ac:dyDescent="0.2">
      <c r="A164" s="303" t="s">
        <v>381</v>
      </c>
      <c r="B164" s="302"/>
      <c r="C164" s="294"/>
      <c r="D164" s="302" t="s">
        <v>644</v>
      </c>
      <c r="E164" s="302" t="s">
        <v>59</v>
      </c>
      <c r="F164" s="286" t="s">
        <v>412</v>
      </c>
      <c r="G164" s="302" t="s">
        <v>413</v>
      </c>
      <c r="H164" s="302" t="s">
        <v>439</v>
      </c>
      <c r="I164" s="364">
        <v>900000</v>
      </c>
      <c r="J164" s="295">
        <f>-K2486/0.0833333333333333</f>
        <v>0</v>
      </c>
      <c r="K164" s="295"/>
      <c r="L164" s="296">
        <v>44909</v>
      </c>
      <c r="M164" s="296">
        <v>44805</v>
      </c>
      <c r="N164" s="296">
        <v>45169</v>
      </c>
      <c r="O164" s="307">
        <f>YEAR(N164)</f>
        <v>2023</v>
      </c>
      <c r="P164" s="325">
        <f>MONTH(N164)</f>
        <v>8</v>
      </c>
      <c r="Q164" s="308" t="str">
        <f>IF(P164&gt;9,CONCATENATE(O164,P164),CONCATENATE(O164,"0",P164))</f>
        <v>202308</v>
      </c>
      <c r="R164" s="285">
        <v>0</v>
      </c>
      <c r="S164" s="300">
        <v>0.16</v>
      </c>
      <c r="T164" s="300">
        <v>0.04</v>
      </c>
      <c r="U164" s="339"/>
      <c r="V164" s="280"/>
      <c r="W164" s="280"/>
      <c r="X164" s="324"/>
      <c r="Y16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324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</row>
    <row r="165" spans="1:44" s="7" customFormat="1" ht="38.25" hidden="1" customHeight="1" x14ac:dyDescent="0.2">
      <c r="A165" s="302" t="s">
        <v>1384</v>
      </c>
      <c r="B165" s="373"/>
      <c r="C165" s="374"/>
      <c r="D165" s="302" t="s">
        <v>1384</v>
      </c>
      <c r="E165" s="302" t="s">
        <v>56</v>
      </c>
      <c r="F165" s="286" t="s">
        <v>18</v>
      </c>
      <c r="G165" s="302" t="s">
        <v>1224</v>
      </c>
      <c r="H165" s="302" t="s">
        <v>1225</v>
      </c>
      <c r="I165" s="364">
        <v>65000</v>
      </c>
      <c r="J165" s="295">
        <f>-K2486/0.0833333333333333</f>
        <v>0</v>
      </c>
      <c r="K165" s="295"/>
      <c r="L165" s="296">
        <v>44902</v>
      </c>
      <c r="M165" s="296">
        <v>44803</v>
      </c>
      <c r="N165" s="296">
        <v>45169</v>
      </c>
      <c r="O165" s="307">
        <f>YEAR(N165)</f>
        <v>2023</v>
      </c>
      <c r="P165" s="325">
        <f>MONTH(N165)</f>
        <v>8</v>
      </c>
      <c r="Q165" s="308" t="str">
        <f>IF(P165&gt;9,CONCATENATE(O165,P165),CONCATENATE(O165,"0",P165))</f>
        <v>202308</v>
      </c>
      <c r="R165" s="285">
        <v>0</v>
      </c>
      <c r="S165" s="300">
        <v>0</v>
      </c>
      <c r="T165" s="300">
        <v>0</v>
      </c>
      <c r="U165" s="339"/>
      <c r="V165" s="280"/>
      <c r="W165" s="280"/>
      <c r="X165" s="324"/>
      <c r="Y16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324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</row>
    <row r="166" spans="1:44" s="7" customFormat="1" ht="38.25" hidden="1" customHeight="1" x14ac:dyDescent="0.2">
      <c r="A166" s="302" t="s">
        <v>1340</v>
      </c>
      <c r="B166" s="302"/>
      <c r="C166" s="294"/>
      <c r="D166" s="302" t="s">
        <v>493</v>
      </c>
      <c r="E166" s="302" t="s">
        <v>1240</v>
      </c>
      <c r="F166" s="259" t="s">
        <v>22</v>
      </c>
      <c r="G166" s="302" t="s">
        <v>1334</v>
      </c>
      <c r="H166" s="302" t="s">
        <v>1335</v>
      </c>
      <c r="I166" s="364">
        <v>1500000</v>
      </c>
      <c r="J166" s="295"/>
      <c r="K166" s="295"/>
      <c r="L166" s="261">
        <v>44825</v>
      </c>
      <c r="M166" s="296">
        <v>44815</v>
      </c>
      <c r="N166" s="296">
        <v>45180</v>
      </c>
      <c r="O166" s="307"/>
      <c r="P166" s="325"/>
      <c r="Q166" s="308"/>
      <c r="R166" s="257">
        <v>0</v>
      </c>
      <c r="S166" s="263">
        <v>0</v>
      </c>
      <c r="T166" s="263">
        <v>0</v>
      </c>
      <c r="U166" s="339"/>
      <c r="V166" s="280"/>
      <c r="W166" s="280"/>
      <c r="X166" s="324"/>
      <c r="Y166" s="301"/>
      <c r="Z166" s="324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</row>
    <row r="167" spans="1:44" s="7" customFormat="1" ht="38.25" hidden="1" customHeight="1" x14ac:dyDescent="0.2">
      <c r="A167" s="302" t="s">
        <v>574</v>
      </c>
      <c r="B167" s="302"/>
      <c r="C167" s="294"/>
      <c r="D167" s="302" t="s">
        <v>1174</v>
      </c>
      <c r="E167" s="302" t="s">
        <v>62</v>
      </c>
      <c r="F167" s="286" t="s">
        <v>18</v>
      </c>
      <c r="G167" s="302" t="s">
        <v>1176</v>
      </c>
      <c r="H167" s="302" t="s">
        <v>1175</v>
      </c>
      <c r="I167" s="364">
        <v>160000</v>
      </c>
      <c r="J167" s="295">
        <f>-K2488/0.0833333333333333</f>
        <v>0</v>
      </c>
      <c r="K167" s="295"/>
      <c r="L167" s="296">
        <v>44937</v>
      </c>
      <c r="M167" s="296">
        <v>44623</v>
      </c>
      <c r="N167" s="296">
        <v>45186</v>
      </c>
      <c r="O167" s="307">
        <f>YEAR(N167)</f>
        <v>2023</v>
      </c>
      <c r="P167" s="325">
        <f>MONTH(N167)</f>
        <v>9</v>
      </c>
      <c r="Q167" s="308" t="str">
        <f>IF(P167&gt;9,CONCATENATE(O167,P167),CONCATENATE(O167,"0",P167))</f>
        <v>202309</v>
      </c>
      <c r="R167" s="285" t="s">
        <v>77</v>
      </c>
      <c r="S167" s="300">
        <v>0</v>
      </c>
      <c r="T167" s="300">
        <v>0</v>
      </c>
      <c r="U167" s="339"/>
      <c r="V167" s="280"/>
      <c r="W167" s="280"/>
      <c r="X167" s="324"/>
      <c r="Y16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324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</row>
    <row r="168" spans="1:44" s="7" customFormat="1" ht="38.25" hidden="1" customHeight="1" x14ac:dyDescent="0.2">
      <c r="A168" s="302" t="s">
        <v>248</v>
      </c>
      <c r="B168" s="302"/>
      <c r="C168" s="294"/>
      <c r="D168" s="301" t="s">
        <v>749</v>
      </c>
      <c r="E168" s="302" t="s">
        <v>60</v>
      </c>
      <c r="F168" s="286" t="s">
        <v>18</v>
      </c>
      <c r="G168" s="302" t="s">
        <v>750</v>
      </c>
      <c r="H168" s="302" t="s">
        <v>751</v>
      </c>
      <c r="I168" s="364">
        <v>25500</v>
      </c>
      <c r="J168" s="295">
        <f>-K2476/0.0833333333333333</f>
        <v>0</v>
      </c>
      <c r="K168" s="295"/>
      <c r="L168" s="296">
        <v>44097</v>
      </c>
      <c r="M168" s="296">
        <v>44097</v>
      </c>
      <c r="N168" s="296">
        <v>45191</v>
      </c>
      <c r="O168" s="307">
        <f>YEAR(N168)</f>
        <v>2023</v>
      </c>
      <c r="P168" s="298">
        <f>MONTH(N168)</f>
        <v>9</v>
      </c>
      <c r="Q168" s="308" t="str">
        <f>IF(P168&gt;9,CONCATENATE(O168,P168),CONCATENATE(O168,"0",P168))</f>
        <v>202309</v>
      </c>
      <c r="R168" s="285">
        <v>0</v>
      </c>
      <c r="S168" s="300">
        <v>0</v>
      </c>
      <c r="T168" s="300">
        <v>0</v>
      </c>
      <c r="U168" s="339"/>
      <c r="V168" s="280"/>
      <c r="W168" s="279"/>
      <c r="X168" s="280"/>
      <c r="Y168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324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79"/>
    </row>
    <row r="169" spans="1:44" s="7" customFormat="1" ht="38.25" customHeight="1" x14ac:dyDescent="0.2">
      <c r="A169" s="302" t="s">
        <v>1118</v>
      </c>
      <c r="B169" s="303"/>
      <c r="C169" s="303"/>
      <c r="D169" s="301" t="s">
        <v>743</v>
      </c>
      <c r="E169" s="302" t="s">
        <v>57</v>
      </c>
      <c r="F169" s="286" t="s">
        <v>22</v>
      </c>
      <c r="G169" s="303" t="s">
        <v>744</v>
      </c>
      <c r="H169" s="303" t="s">
        <v>745</v>
      </c>
      <c r="I169" s="366">
        <v>350000</v>
      </c>
      <c r="J169" s="309">
        <f>-K2418/0.0833333333333333</f>
        <v>0</v>
      </c>
      <c r="K169" s="309"/>
      <c r="L169" s="292">
        <v>44657</v>
      </c>
      <c r="M169" s="292">
        <v>44097</v>
      </c>
      <c r="N169" s="292">
        <v>45191</v>
      </c>
      <c r="O169" s="310">
        <f>YEAR(N169)</f>
        <v>2023</v>
      </c>
      <c r="P169" s="298">
        <f>MONTH(N169)</f>
        <v>9</v>
      </c>
      <c r="Q169" s="311" t="str">
        <f>IF(P169&gt;9,CONCATENATE(O169,P169),CONCATENATE(O169,"0",P169))</f>
        <v>202309</v>
      </c>
      <c r="R169" s="285" t="s">
        <v>162</v>
      </c>
      <c r="S169" s="312">
        <v>0</v>
      </c>
      <c r="T169" s="312">
        <v>0</v>
      </c>
      <c r="U169" s="343"/>
      <c r="V169" s="279"/>
      <c r="W169" s="279"/>
      <c r="X169" s="279"/>
      <c r="Y16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324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</row>
    <row r="170" spans="1:44" s="7" customFormat="1" ht="38.25" customHeight="1" x14ac:dyDescent="0.2">
      <c r="A170" s="293" t="s">
        <v>574</v>
      </c>
      <c r="B170" s="302"/>
      <c r="C170" s="294"/>
      <c r="D170" s="301" t="s">
        <v>865</v>
      </c>
      <c r="E170" s="303" t="s">
        <v>62</v>
      </c>
      <c r="F170" s="286" t="s">
        <v>866</v>
      </c>
      <c r="G170" s="302" t="s">
        <v>867</v>
      </c>
      <c r="H170" s="302" t="s">
        <v>469</v>
      </c>
      <c r="I170" s="364">
        <v>110000</v>
      </c>
      <c r="J170" s="295">
        <f>-K2410/0.0833333333333333</f>
        <v>0</v>
      </c>
      <c r="K170" s="295"/>
      <c r="L170" s="296">
        <v>44475</v>
      </c>
      <c r="M170" s="296">
        <v>44468</v>
      </c>
      <c r="N170" s="297">
        <v>45199</v>
      </c>
      <c r="O170" s="298">
        <f>YEAR(N170)</f>
        <v>2023</v>
      </c>
      <c r="P170" s="298">
        <f>MONTH(N170)</f>
        <v>9</v>
      </c>
      <c r="Q170" s="299" t="str">
        <f>IF(P170&gt;9,CONCATENATE(O170,P170),CONCATENATE(O170,"0",P170))</f>
        <v>202309</v>
      </c>
      <c r="R170" s="285" t="s">
        <v>162</v>
      </c>
      <c r="S170" s="300">
        <v>0</v>
      </c>
      <c r="T170" s="300">
        <v>0</v>
      </c>
      <c r="U170" s="339"/>
      <c r="V170" s="280"/>
      <c r="W170" s="280"/>
      <c r="X170" s="280"/>
      <c r="Y17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324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80"/>
    </row>
    <row r="171" spans="1:44" s="7" customFormat="1" ht="38.25" hidden="1" customHeight="1" x14ac:dyDescent="0.2">
      <c r="A171" s="293" t="s">
        <v>574</v>
      </c>
      <c r="B171" s="302"/>
      <c r="C171" s="294"/>
      <c r="D171" s="349" t="s">
        <v>826</v>
      </c>
      <c r="E171" s="302" t="s">
        <v>58</v>
      </c>
      <c r="F171" s="286" t="s">
        <v>18</v>
      </c>
      <c r="G171" s="302" t="s">
        <v>827</v>
      </c>
      <c r="H171" s="302" t="s">
        <v>389</v>
      </c>
      <c r="I171" s="364">
        <v>288642.5</v>
      </c>
      <c r="J171" s="295">
        <f>-K2396/0.0833333333333333</f>
        <v>0</v>
      </c>
      <c r="K171" s="295"/>
      <c r="L171" s="296">
        <v>44433</v>
      </c>
      <c r="M171" s="296">
        <v>44405</v>
      </c>
      <c r="N171" s="297">
        <v>45199</v>
      </c>
      <c r="O171" s="298">
        <f>YEAR(N171)</f>
        <v>2023</v>
      </c>
      <c r="P171" s="298">
        <f>MONTH(N171)</f>
        <v>9</v>
      </c>
      <c r="Q171" s="299" t="str">
        <f>IF(P171&gt;9,CONCATENATE(O171,P171),CONCATENATE(O171,"0",P171))</f>
        <v>202309</v>
      </c>
      <c r="R171" s="285" t="s">
        <v>93</v>
      </c>
      <c r="S171" s="300">
        <v>0</v>
      </c>
      <c r="T171" s="300">
        <v>0</v>
      </c>
      <c r="U171" s="339"/>
      <c r="V171" s="280"/>
      <c r="W171" s="280"/>
      <c r="X171" s="280"/>
      <c r="Y17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324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</row>
    <row r="172" spans="1:44" s="7" customFormat="1" ht="38.25" hidden="1" customHeight="1" x14ac:dyDescent="0.2">
      <c r="A172" s="302" t="s">
        <v>574</v>
      </c>
      <c r="B172" s="302"/>
      <c r="C172" s="294"/>
      <c r="D172" s="303" t="s">
        <v>550</v>
      </c>
      <c r="E172" s="303" t="s">
        <v>70</v>
      </c>
      <c r="F172" s="286" t="s">
        <v>18</v>
      </c>
      <c r="G172" s="303" t="s">
        <v>551</v>
      </c>
      <c r="H172" s="303" t="s">
        <v>389</v>
      </c>
      <c r="I172" s="366">
        <v>3600000</v>
      </c>
      <c r="J172" s="309">
        <f>-K2274/0.0833333333333333</f>
        <v>0</v>
      </c>
      <c r="K172" s="309"/>
      <c r="L172" s="292">
        <v>44489</v>
      </c>
      <c r="M172" s="292">
        <v>43822</v>
      </c>
      <c r="N172" s="292">
        <v>45199</v>
      </c>
      <c r="O172" s="310">
        <f>YEAR(N172)</f>
        <v>2023</v>
      </c>
      <c r="P172" s="298">
        <f>MONTH(N172)</f>
        <v>9</v>
      </c>
      <c r="Q172" s="311" t="str">
        <f>IF(P172&gt;9,CONCATENATE(O172,P172),CONCATENATE(O172,"0",P172))</f>
        <v>202309</v>
      </c>
      <c r="R172" s="285" t="s">
        <v>93</v>
      </c>
      <c r="S172" s="312">
        <v>0</v>
      </c>
      <c r="T172" s="312">
        <v>0</v>
      </c>
      <c r="U172" s="344"/>
      <c r="V172" s="280"/>
      <c r="W172" s="279"/>
      <c r="X172" s="324"/>
      <c r="Y17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80"/>
    </row>
    <row r="173" spans="1:44" s="7" customFormat="1" ht="38.25" hidden="1" customHeight="1" x14ac:dyDescent="0.2">
      <c r="A173" s="302" t="s">
        <v>40</v>
      </c>
      <c r="B173" s="302"/>
      <c r="C173" s="294"/>
      <c r="D173" s="302" t="s">
        <v>1316</v>
      </c>
      <c r="E173" s="302" t="s">
        <v>57</v>
      </c>
      <c r="F173" s="286" t="s">
        <v>335</v>
      </c>
      <c r="G173" s="302" t="s">
        <v>1315</v>
      </c>
      <c r="H173" s="302" t="s">
        <v>1315</v>
      </c>
      <c r="I173" s="364">
        <v>6000000</v>
      </c>
      <c r="J173" s="295">
        <f>-K2494/0.0833333333333333</f>
        <v>0</v>
      </c>
      <c r="K173" s="295"/>
      <c r="L173" s="296">
        <v>44853</v>
      </c>
      <c r="M173" s="296">
        <v>44835</v>
      </c>
      <c r="N173" s="296">
        <v>45199</v>
      </c>
      <c r="O173" s="307">
        <f>YEAR(N173)</f>
        <v>2023</v>
      </c>
      <c r="P173" s="325">
        <f>MONTH(N173)</f>
        <v>9</v>
      </c>
      <c r="Q173" s="308" t="str">
        <f>IF(P173&gt;9,CONCATENATE(O173,P173),CONCATENATE(O173,"0",P173))</f>
        <v>202309</v>
      </c>
      <c r="R173" s="285">
        <v>0</v>
      </c>
      <c r="S173" s="300">
        <v>0</v>
      </c>
      <c r="T173" s="300">
        <v>0</v>
      </c>
      <c r="U173" s="339"/>
      <c r="V173" s="280"/>
      <c r="W173" s="280"/>
      <c r="X173" s="324"/>
      <c r="Y17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324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</row>
    <row r="174" spans="1:44" s="7" customFormat="1" ht="38.25" customHeight="1" x14ac:dyDescent="0.2">
      <c r="A174" s="302" t="s">
        <v>381</v>
      </c>
      <c r="B174" s="302"/>
      <c r="C174" s="294"/>
      <c r="D174" s="301" t="s">
        <v>424</v>
      </c>
      <c r="E174" s="302" t="s">
        <v>66</v>
      </c>
      <c r="F174" s="286" t="s">
        <v>425</v>
      </c>
      <c r="G174" s="302" t="s">
        <v>426</v>
      </c>
      <c r="H174" s="301" t="s">
        <v>427</v>
      </c>
      <c r="I174" s="364">
        <v>620131</v>
      </c>
      <c r="J174" s="295">
        <f>-K2093/0.0833333333333333</f>
        <v>0</v>
      </c>
      <c r="K174" s="295"/>
      <c r="L174" s="296">
        <v>43376</v>
      </c>
      <c r="M174" s="296">
        <v>43376</v>
      </c>
      <c r="N174" s="296">
        <v>45201</v>
      </c>
      <c r="O174" s="307">
        <f>YEAR(N174)</f>
        <v>2023</v>
      </c>
      <c r="P174" s="298">
        <f>MONTH(N174)</f>
        <v>10</v>
      </c>
      <c r="Q174" s="308" t="str">
        <f>IF(P174&gt;9,CONCATENATE(O174,P174),CONCATENATE(O174,"0",P174))</f>
        <v>202310</v>
      </c>
      <c r="R174" s="285" t="s">
        <v>162</v>
      </c>
      <c r="S174" s="300">
        <v>0</v>
      </c>
      <c r="T174" s="300">
        <v>0</v>
      </c>
      <c r="U174" s="343"/>
      <c r="V174" s="280"/>
      <c r="W174" s="279"/>
      <c r="X174" s="280"/>
      <c r="Y17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324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80"/>
    </row>
    <row r="175" spans="1:44" s="7" customFormat="1" ht="38.25" customHeight="1" x14ac:dyDescent="0.2">
      <c r="A175" s="302" t="s">
        <v>76</v>
      </c>
      <c r="B175" s="302"/>
      <c r="C175" s="294"/>
      <c r="D175" s="302" t="s">
        <v>1384</v>
      </c>
      <c r="E175" s="302" t="s">
        <v>1287</v>
      </c>
      <c r="F175" s="286" t="s">
        <v>1284</v>
      </c>
      <c r="G175" s="302" t="s">
        <v>1285</v>
      </c>
      <c r="H175" s="302" t="s">
        <v>1286</v>
      </c>
      <c r="I175" s="364" t="s">
        <v>41</v>
      </c>
      <c r="J175" s="295">
        <f>-K2496/0.0833333333333333</f>
        <v>0</v>
      </c>
      <c r="K175" s="295"/>
      <c r="L175" s="296">
        <v>44867</v>
      </c>
      <c r="M175" s="296">
        <v>44839</v>
      </c>
      <c r="N175" s="296">
        <v>45203</v>
      </c>
      <c r="O175" s="307">
        <f>YEAR(N175)</f>
        <v>2023</v>
      </c>
      <c r="P175" s="325">
        <f>MONTH(N175)</f>
        <v>10</v>
      </c>
      <c r="Q175" s="308" t="str">
        <f>IF(P175&gt;9,CONCATENATE(O175,P175),CONCATENATE(O175,"0",P175))</f>
        <v>202310</v>
      </c>
      <c r="R175" s="285" t="s">
        <v>162</v>
      </c>
      <c r="S175" s="300">
        <v>0.1</v>
      </c>
      <c r="T175" s="300">
        <v>0.1</v>
      </c>
      <c r="U175" s="339"/>
      <c r="V175" s="280"/>
      <c r="W175" s="280"/>
      <c r="X175" s="324"/>
      <c r="Y17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324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</row>
    <row r="176" spans="1:44" s="7" customFormat="1" ht="38.25" hidden="1" customHeight="1" x14ac:dyDescent="0.2">
      <c r="A176" s="302" t="s">
        <v>32</v>
      </c>
      <c r="B176" s="302"/>
      <c r="C176" s="294"/>
      <c r="D176" s="302" t="s">
        <v>467</v>
      </c>
      <c r="E176" s="302" t="s">
        <v>1372</v>
      </c>
      <c r="F176" s="286" t="s">
        <v>468</v>
      </c>
      <c r="G176" s="302" t="s">
        <v>1370</v>
      </c>
      <c r="H176" s="302" t="s">
        <v>1371</v>
      </c>
      <c r="I176" s="364">
        <v>500000</v>
      </c>
      <c r="J176" s="295">
        <f>-K2497/0.0833333333333333</f>
        <v>0</v>
      </c>
      <c r="K176" s="295"/>
      <c r="L176" s="261">
        <v>44825</v>
      </c>
      <c r="M176" s="296">
        <v>44815</v>
      </c>
      <c r="N176" s="296">
        <v>45209</v>
      </c>
      <c r="O176" s="307">
        <f>YEAR(N176)</f>
        <v>2023</v>
      </c>
      <c r="P176" s="325">
        <f>MONTH(N176)</f>
        <v>10</v>
      </c>
      <c r="Q176" s="308" t="str">
        <f>IF(P176&gt;9,CONCATENATE(O176,P176),CONCATENATE(O176,"0",P176))</f>
        <v>202310</v>
      </c>
      <c r="R176" s="285">
        <v>0</v>
      </c>
      <c r="S176" s="300">
        <v>0.20799999999999999</v>
      </c>
      <c r="T176" s="300">
        <v>2.52E-2</v>
      </c>
      <c r="U176" s="339"/>
      <c r="V176" s="280"/>
      <c r="W176" s="280"/>
      <c r="X176" s="324"/>
      <c r="Y17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324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/>
      <c r="AO176" s="280"/>
      <c r="AP176" s="280"/>
      <c r="AQ176" s="280"/>
      <c r="AR176" s="280"/>
    </row>
    <row r="177" spans="1:44" s="7" customFormat="1" ht="38.25" hidden="1" customHeight="1" x14ac:dyDescent="0.2">
      <c r="A177" s="302" t="s">
        <v>248</v>
      </c>
      <c r="B177" s="302"/>
      <c r="C177" s="294"/>
      <c r="D177" s="301" t="s">
        <v>730</v>
      </c>
      <c r="E177" s="302" t="s">
        <v>58</v>
      </c>
      <c r="F177" s="286" t="s">
        <v>731</v>
      </c>
      <c r="G177" s="302" t="s">
        <v>732</v>
      </c>
      <c r="H177" s="302" t="s">
        <v>329</v>
      </c>
      <c r="I177" s="364">
        <v>39793.019999999997</v>
      </c>
      <c r="J177" s="295">
        <f>-K2480/0.0833333333333333</f>
        <v>0</v>
      </c>
      <c r="K177" s="295"/>
      <c r="L177" s="296">
        <v>44118</v>
      </c>
      <c r="M177" s="296">
        <v>44118</v>
      </c>
      <c r="N177" s="296">
        <v>45212</v>
      </c>
      <c r="O177" s="307">
        <f>YEAR(N177)</f>
        <v>2023</v>
      </c>
      <c r="P177" s="298">
        <f>MONTH(N177)</f>
        <v>10</v>
      </c>
      <c r="Q177" s="308" t="str">
        <f>IF(P177&gt;9,CONCATENATE(O177,P177),CONCATENATE(O177,"0",P177))</f>
        <v>202310</v>
      </c>
      <c r="R177" s="285" t="s">
        <v>267</v>
      </c>
      <c r="S177" s="300">
        <v>0</v>
      </c>
      <c r="T177" s="300">
        <v>0</v>
      </c>
      <c r="U177" s="339"/>
      <c r="V177" s="280"/>
      <c r="W177" s="279"/>
      <c r="X177" s="280"/>
      <c r="Y177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324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79"/>
    </row>
    <row r="178" spans="1:44" s="7" customFormat="1" ht="38.25" hidden="1" customHeight="1" x14ac:dyDescent="0.2">
      <c r="A178" s="293" t="s">
        <v>32</v>
      </c>
      <c r="B178" s="293"/>
      <c r="C178" s="314"/>
      <c r="D178" s="301" t="s">
        <v>438</v>
      </c>
      <c r="E178" s="288" t="s">
        <v>57</v>
      </c>
      <c r="F178" s="253" t="s">
        <v>18</v>
      </c>
      <c r="G178" s="288" t="s">
        <v>374</v>
      </c>
      <c r="H178" s="288" t="s">
        <v>375</v>
      </c>
      <c r="I178" s="367">
        <v>1564338</v>
      </c>
      <c r="J178" s="255">
        <f>-K2165/0.0833333333333333</f>
        <v>0</v>
      </c>
      <c r="K178" s="255"/>
      <c r="L178" s="256">
        <v>43390</v>
      </c>
      <c r="M178" s="256">
        <v>43390</v>
      </c>
      <c r="N178" s="256">
        <v>45215</v>
      </c>
      <c r="O178" s="274">
        <f>YEAR(N178)</f>
        <v>2023</v>
      </c>
      <c r="P178" s="273">
        <f>MONTH(N178)</f>
        <v>10</v>
      </c>
      <c r="Q178" s="270" t="str">
        <f>IF(P178&gt;9,CONCATENATE(O178,P178),CONCATENATE(O178,"0",P178))</f>
        <v>202310</v>
      </c>
      <c r="R178" s="257" t="s">
        <v>77</v>
      </c>
      <c r="S178" s="258">
        <v>0.03</v>
      </c>
      <c r="T178" s="258">
        <v>0.02</v>
      </c>
      <c r="U178" s="340"/>
      <c r="V178" s="289"/>
      <c r="W178" s="287"/>
      <c r="X178" s="289"/>
      <c r="Y178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306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  <c r="AP178" s="289"/>
      <c r="AQ178" s="289"/>
      <c r="AR178" s="287"/>
    </row>
    <row r="179" spans="1:44" s="7" customFormat="1" ht="38.25" customHeight="1" x14ac:dyDescent="0.2">
      <c r="A179" s="293" t="s">
        <v>32</v>
      </c>
      <c r="B179" s="302"/>
      <c r="C179" s="294"/>
      <c r="D179" s="302" t="s">
        <v>720</v>
      </c>
      <c r="E179" s="303" t="s">
        <v>721</v>
      </c>
      <c r="F179" s="291" t="s">
        <v>722</v>
      </c>
      <c r="G179" s="303" t="s">
        <v>723</v>
      </c>
      <c r="H179" s="303" t="s">
        <v>724</v>
      </c>
      <c r="I179" s="366">
        <v>298194</v>
      </c>
      <c r="J179" s="309">
        <f>-K2433/0.0833333333333333</f>
        <v>0</v>
      </c>
      <c r="K179" s="309"/>
      <c r="L179" s="292">
        <v>44125</v>
      </c>
      <c r="M179" s="292">
        <v>44125</v>
      </c>
      <c r="N179" s="292">
        <v>45219</v>
      </c>
      <c r="O179" s="310">
        <f>YEAR(N179)</f>
        <v>2023</v>
      </c>
      <c r="P179" s="298">
        <f>MONTH(N179)</f>
        <v>10</v>
      </c>
      <c r="Q179" s="311" t="str">
        <f>IF(P179&gt;9,CONCATENATE(O179,P179),CONCATENATE(O179,"0",P179))</f>
        <v>202310</v>
      </c>
      <c r="R179" s="285" t="s">
        <v>162</v>
      </c>
      <c r="S179" s="312">
        <v>0.12</v>
      </c>
      <c r="T179" s="312">
        <v>0.12</v>
      </c>
      <c r="U179" s="339"/>
      <c r="V179" s="280"/>
      <c r="W179" s="279"/>
      <c r="X179" s="280"/>
      <c r="Y17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279"/>
    </row>
    <row r="180" spans="1:44" s="7" customFormat="1" ht="38.25" customHeight="1" x14ac:dyDescent="0.2">
      <c r="A180" s="293" t="s">
        <v>248</v>
      </c>
      <c r="B180" s="293"/>
      <c r="C180" s="314"/>
      <c r="D180" s="290" t="s">
        <v>697</v>
      </c>
      <c r="E180" s="293" t="s">
        <v>60</v>
      </c>
      <c r="F180" s="259" t="s">
        <v>18</v>
      </c>
      <c r="G180" s="293" t="s">
        <v>698</v>
      </c>
      <c r="H180" s="290" t="s">
        <v>699</v>
      </c>
      <c r="I180" s="365">
        <v>1000000</v>
      </c>
      <c r="J180" s="260">
        <f>-K2477/0.0833333333333333</f>
        <v>0</v>
      </c>
      <c r="K180" s="260"/>
      <c r="L180" s="262">
        <v>44223</v>
      </c>
      <c r="M180" s="261">
        <v>44223</v>
      </c>
      <c r="N180" s="262">
        <v>45222</v>
      </c>
      <c r="O180" s="273">
        <f>YEAR(N180)</f>
        <v>2023</v>
      </c>
      <c r="P180" s="273">
        <f>MONTH(N180)</f>
        <v>10</v>
      </c>
      <c r="Q180" s="267" t="str">
        <f>IF(P180&gt;9,CONCATENATE(O180,P180),CONCATENATE(O180,"0",P180))</f>
        <v>202310</v>
      </c>
      <c r="R180" s="257" t="s">
        <v>162</v>
      </c>
      <c r="S180" s="263">
        <v>0</v>
      </c>
      <c r="T180" s="263">
        <v>0</v>
      </c>
      <c r="U180" s="340"/>
      <c r="V180" s="289"/>
      <c r="W180" s="287"/>
      <c r="X180" s="289"/>
      <c r="Y18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306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  <c r="AP180" s="289"/>
      <c r="AQ180" s="289"/>
      <c r="AR180" s="289"/>
    </row>
    <row r="181" spans="1:44" s="7" customFormat="1" ht="38.25" customHeight="1" x14ac:dyDescent="0.2">
      <c r="A181" s="293" t="s">
        <v>248</v>
      </c>
      <c r="B181" s="302"/>
      <c r="C181" s="294"/>
      <c r="D181" s="303" t="s">
        <v>713</v>
      </c>
      <c r="E181" s="303" t="s">
        <v>60</v>
      </c>
      <c r="F181" s="291" t="s">
        <v>714</v>
      </c>
      <c r="G181" s="303" t="s">
        <v>715</v>
      </c>
      <c r="H181" s="303" t="s">
        <v>448</v>
      </c>
      <c r="I181" s="366">
        <v>6831600</v>
      </c>
      <c r="J181" s="309">
        <f>-K2483/0.0833333333333333</f>
        <v>0</v>
      </c>
      <c r="K181" s="309"/>
      <c r="L181" s="292">
        <v>44132</v>
      </c>
      <c r="M181" s="292">
        <v>44132</v>
      </c>
      <c r="N181" s="292">
        <v>45226</v>
      </c>
      <c r="O181" s="310">
        <f>YEAR(N181)</f>
        <v>2023</v>
      </c>
      <c r="P181" s="298">
        <f>MONTH(N181)</f>
        <v>10</v>
      </c>
      <c r="Q181" s="311" t="str">
        <f>IF(P181&gt;9,CONCATENATE(O181,P181),CONCATENATE(O181,"0",P181))</f>
        <v>202310</v>
      </c>
      <c r="R181" s="257" t="s">
        <v>162</v>
      </c>
      <c r="S181" s="312">
        <v>0</v>
      </c>
      <c r="T181" s="312">
        <v>0</v>
      </c>
      <c r="U181" s="343"/>
      <c r="V181" s="279"/>
      <c r="W181" s="279"/>
      <c r="X181" s="279"/>
      <c r="Y18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324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</row>
    <row r="182" spans="1:44" s="7" customFormat="1" ht="38.25" customHeight="1" x14ac:dyDescent="0.2">
      <c r="A182" s="293" t="s">
        <v>248</v>
      </c>
      <c r="B182" s="302"/>
      <c r="C182" s="294"/>
      <c r="D182" s="303" t="s">
        <v>716</v>
      </c>
      <c r="E182" s="303" t="s">
        <v>60</v>
      </c>
      <c r="F182" s="291" t="s">
        <v>478</v>
      </c>
      <c r="G182" s="303" t="s">
        <v>715</v>
      </c>
      <c r="H182" s="303" t="s">
        <v>79</v>
      </c>
      <c r="I182" s="366">
        <v>5578560</v>
      </c>
      <c r="J182" s="309">
        <f>-K2484/0.0833333333333333</f>
        <v>0</v>
      </c>
      <c r="K182" s="309"/>
      <c r="L182" s="292">
        <v>44132</v>
      </c>
      <c r="M182" s="292">
        <v>44132</v>
      </c>
      <c r="N182" s="292">
        <v>45226</v>
      </c>
      <c r="O182" s="310">
        <f>YEAR(N182)</f>
        <v>2023</v>
      </c>
      <c r="P182" s="298">
        <f>MONTH(N182)</f>
        <v>10</v>
      </c>
      <c r="Q182" s="311" t="str">
        <f>IF(P182&gt;9,CONCATENATE(O182,P182),CONCATENATE(O182,"0",P182))</f>
        <v>202310</v>
      </c>
      <c r="R182" s="257" t="s">
        <v>162</v>
      </c>
      <c r="S182" s="312">
        <v>0</v>
      </c>
      <c r="T182" s="312">
        <v>0</v>
      </c>
      <c r="U182" s="343"/>
      <c r="V182" s="279"/>
      <c r="W182" s="279"/>
      <c r="X182" s="279"/>
      <c r="Y18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324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/>
      <c r="AO182" s="280"/>
      <c r="AP182" s="280"/>
      <c r="AQ182" s="280"/>
      <c r="AR182" s="280"/>
    </row>
    <row r="183" spans="1:44" s="7" customFormat="1" ht="38.25" hidden="1" customHeight="1" x14ac:dyDescent="0.2">
      <c r="A183" s="302" t="s">
        <v>910</v>
      </c>
      <c r="B183" s="302"/>
      <c r="C183" s="294"/>
      <c r="D183" s="302" t="s">
        <v>584</v>
      </c>
      <c r="E183" s="302" t="s">
        <v>1181</v>
      </c>
      <c r="F183" s="286" t="s">
        <v>18</v>
      </c>
      <c r="G183" s="302" t="s">
        <v>1322</v>
      </c>
      <c r="H183" s="302" t="s">
        <v>1321</v>
      </c>
      <c r="I183" s="364">
        <v>125000</v>
      </c>
      <c r="J183" s="295">
        <f>-K2504/0.0833333333333333</f>
        <v>0</v>
      </c>
      <c r="K183" s="295"/>
      <c r="L183" s="296">
        <v>44853</v>
      </c>
      <c r="M183" s="296">
        <v>44866</v>
      </c>
      <c r="N183" s="296">
        <v>45230</v>
      </c>
      <c r="O183" s="307">
        <f>YEAR(N183)</f>
        <v>2023</v>
      </c>
      <c r="P183" s="325">
        <f>MONTH(N183)</f>
        <v>10</v>
      </c>
      <c r="Q183" s="308" t="str">
        <f>IF(P183&gt;9,CONCATENATE(O183,P183),CONCATENATE(O183,"0",P183))</f>
        <v>202310</v>
      </c>
      <c r="R183" s="285" t="s">
        <v>77</v>
      </c>
      <c r="S183" s="300">
        <v>0</v>
      </c>
      <c r="T183" s="300">
        <v>0</v>
      </c>
      <c r="U183" s="339"/>
      <c r="V183" s="280"/>
      <c r="W183" s="280"/>
      <c r="X183" s="324"/>
      <c r="Y18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324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</row>
    <row r="184" spans="1:44" s="7" customFormat="1" ht="38.25" customHeight="1" x14ac:dyDescent="0.2">
      <c r="A184" s="302" t="s">
        <v>381</v>
      </c>
      <c r="B184" s="302"/>
      <c r="C184" s="294"/>
      <c r="D184" s="301" t="s">
        <v>512</v>
      </c>
      <c r="E184" s="302" t="s">
        <v>56</v>
      </c>
      <c r="F184" s="286" t="s">
        <v>18</v>
      </c>
      <c r="G184" s="302" t="s">
        <v>513</v>
      </c>
      <c r="H184" s="302" t="s">
        <v>514</v>
      </c>
      <c r="I184" s="364">
        <v>6623334</v>
      </c>
      <c r="J184" s="295">
        <f>-K2253/0.0833333333333333</f>
        <v>0</v>
      </c>
      <c r="K184" s="295"/>
      <c r="L184" s="296">
        <v>44475</v>
      </c>
      <c r="M184" s="296">
        <v>43556</v>
      </c>
      <c r="N184" s="297">
        <v>45230</v>
      </c>
      <c r="O184" s="298">
        <f>YEAR(N184)</f>
        <v>2023</v>
      </c>
      <c r="P184" s="298">
        <f>MONTH(N184)</f>
        <v>10</v>
      </c>
      <c r="Q184" s="299" t="str">
        <f>IF(P184&gt;9,CONCATENATE(O184,P184),CONCATENATE(O184,"0",P184))</f>
        <v>202310</v>
      </c>
      <c r="R184" s="285" t="s">
        <v>162</v>
      </c>
      <c r="S184" s="300">
        <v>0</v>
      </c>
      <c r="T184" s="300">
        <v>0</v>
      </c>
      <c r="U184" s="339"/>
      <c r="V184" s="280"/>
      <c r="W184" s="279"/>
      <c r="X184" s="280"/>
      <c r="Y18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324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</row>
    <row r="185" spans="1:44" s="7" customFormat="1" ht="38.25" hidden="1" customHeight="1" x14ac:dyDescent="0.2">
      <c r="A185" s="302" t="s">
        <v>1118</v>
      </c>
      <c r="B185" s="302"/>
      <c r="C185" s="294"/>
      <c r="D185" s="301" t="s">
        <v>708</v>
      </c>
      <c r="E185" s="302" t="s">
        <v>57</v>
      </c>
      <c r="F185" s="286" t="s">
        <v>18</v>
      </c>
      <c r="G185" s="303" t="s">
        <v>709</v>
      </c>
      <c r="H185" s="302" t="s">
        <v>322</v>
      </c>
      <c r="I185" s="364">
        <v>180000</v>
      </c>
      <c r="J185" s="295">
        <f>-K2414/0.0833333333333333</f>
        <v>0</v>
      </c>
      <c r="K185" s="295"/>
      <c r="L185" s="296">
        <v>44139</v>
      </c>
      <c r="M185" s="296">
        <v>44144</v>
      </c>
      <c r="N185" s="297">
        <v>45238</v>
      </c>
      <c r="O185" s="298">
        <f>YEAR(N185)</f>
        <v>2023</v>
      </c>
      <c r="P185" s="298">
        <f>MONTH(N185)</f>
        <v>11</v>
      </c>
      <c r="Q185" s="299" t="str">
        <f>IF(P185&gt;9,CONCATENATE(O185,P185),CONCATENATE(O185,"0",P185))</f>
        <v>202311</v>
      </c>
      <c r="R185" s="285">
        <v>0</v>
      </c>
      <c r="S185" s="300">
        <v>0</v>
      </c>
      <c r="T185" s="300">
        <v>0</v>
      </c>
      <c r="U185" s="339"/>
      <c r="V185" s="280"/>
      <c r="W185" s="279"/>
      <c r="X185" s="324"/>
      <c r="Y18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324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80"/>
    </row>
    <row r="186" spans="1:44" s="7" customFormat="1" ht="38.25" hidden="1" customHeight="1" x14ac:dyDescent="0.2">
      <c r="A186" s="302" t="s">
        <v>381</v>
      </c>
      <c r="B186" s="302"/>
      <c r="C186" s="294"/>
      <c r="D186" s="302" t="s">
        <v>515</v>
      </c>
      <c r="E186" s="302" t="s">
        <v>1230</v>
      </c>
      <c r="F186" s="286" t="s">
        <v>22</v>
      </c>
      <c r="G186" s="302" t="s">
        <v>197</v>
      </c>
      <c r="H186" s="302" t="s">
        <v>1228</v>
      </c>
      <c r="I186" s="364">
        <v>2700000</v>
      </c>
      <c r="J186" s="295">
        <f>-K2507/0.0833333333333333</f>
        <v>0</v>
      </c>
      <c r="K186" s="295"/>
      <c r="L186" s="296">
        <v>44902</v>
      </c>
      <c r="M186" s="296">
        <v>44878</v>
      </c>
      <c r="N186" s="296">
        <v>45242</v>
      </c>
      <c r="O186" s="307">
        <f>YEAR(N186)</f>
        <v>2023</v>
      </c>
      <c r="P186" s="325">
        <f>MONTH(N186)</f>
        <v>11</v>
      </c>
      <c r="Q186" s="308" t="str">
        <f>IF(P186&gt;9,CONCATENATE(O186,P186),CONCATENATE(O186,"0",P186))</f>
        <v>202311</v>
      </c>
      <c r="R186" s="285" t="s">
        <v>1229</v>
      </c>
      <c r="S186" s="300">
        <v>0</v>
      </c>
      <c r="T186" s="300">
        <v>0</v>
      </c>
      <c r="U186" s="339"/>
      <c r="V186" s="280"/>
      <c r="W186" s="280"/>
      <c r="X186" s="324"/>
      <c r="Y18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324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</row>
    <row r="187" spans="1:44" s="7" customFormat="1" ht="38.25" hidden="1" customHeight="1" x14ac:dyDescent="0.2">
      <c r="A187" s="302" t="s">
        <v>32</v>
      </c>
      <c r="B187" s="302"/>
      <c r="C187" s="294"/>
      <c r="D187" s="302" t="s">
        <v>1245</v>
      </c>
      <c r="E187" s="302" t="s">
        <v>615</v>
      </c>
      <c r="F187" s="286" t="s">
        <v>18</v>
      </c>
      <c r="G187" s="302" t="s">
        <v>1243</v>
      </c>
      <c r="H187" s="302" t="s">
        <v>1244</v>
      </c>
      <c r="I187" s="364">
        <v>200000</v>
      </c>
      <c r="J187" s="295">
        <f>-K2508/0.0833333333333333</f>
        <v>0</v>
      </c>
      <c r="K187" s="295"/>
      <c r="L187" s="296">
        <v>44902</v>
      </c>
      <c r="M187" s="296">
        <v>44879</v>
      </c>
      <c r="N187" s="296">
        <v>45243</v>
      </c>
      <c r="O187" s="307">
        <f>YEAR(N187)</f>
        <v>2023</v>
      </c>
      <c r="P187" s="325">
        <f>MONTH(N187)</f>
        <v>11</v>
      </c>
      <c r="Q187" s="308" t="str">
        <f>IF(P187&gt;9,CONCATENATE(O187,P187),CONCATENATE(O187,"0",P187))</f>
        <v>202311</v>
      </c>
      <c r="R187" s="285">
        <v>0</v>
      </c>
      <c r="S187" s="300">
        <v>0</v>
      </c>
      <c r="T187" s="300">
        <v>0</v>
      </c>
      <c r="U187" s="339"/>
      <c r="V187" s="280"/>
      <c r="W187" s="280"/>
      <c r="X187" s="324"/>
      <c r="Y18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24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</row>
    <row r="188" spans="1:44" s="7" customFormat="1" ht="38.25" hidden="1" customHeight="1" x14ac:dyDescent="0.2">
      <c r="A188" s="302" t="s">
        <v>1118</v>
      </c>
      <c r="B188" s="302"/>
      <c r="C188" s="294"/>
      <c r="D188" s="301" t="s">
        <v>1073</v>
      </c>
      <c r="E188" s="302" t="s">
        <v>60</v>
      </c>
      <c r="F188" s="286" t="s">
        <v>18</v>
      </c>
      <c r="G188" s="303" t="s">
        <v>1074</v>
      </c>
      <c r="H188" s="302" t="s">
        <v>332</v>
      </c>
      <c r="I188" s="364">
        <v>2500000</v>
      </c>
      <c r="J188" s="295">
        <f>-K2502/0.0833333333333333</f>
        <v>0</v>
      </c>
      <c r="K188" s="295"/>
      <c r="L188" s="296">
        <v>44608</v>
      </c>
      <c r="M188" s="296">
        <v>44608</v>
      </c>
      <c r="N188" s="297">
        <v>45245</v>
      </c>
      <c r="O188" s="298">
        <f>YEAR(N188)</f>
        <v>2023</v>
      </c>
      <c r="P188" s="298">
        <f>MONTH(N188)</f>
        <v>11</v>
      </c>
      <c r="Q188" s="299" t="str">
        <f>IF(P188&gt;9,CONCATENATE(O188,P188),CONCATENATE(O188,"0",P188))</f>
        <v>202311</v>
      </c>
      <c r="R188" s="285">
        <v>0</v>
      </c>
      <c r="S188" s="300">
        <v>0</v>
      </c>
      <c r="T188" s="300">
        <v>0</v>
      </c>
      <c r="U188" s="339"/>
      <c r="V188" s="280"/>
      <c r="W188" s="279"/>
      <c r="X188" s="324"/>
      <c r="Y18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324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80"/>
    </row>
    <row r="189" spans="1:44" s="7" customFormat="1" ht="38.25" hidden="1" customHeight="1" x14ac:dyDescent="0.2">
      <c r="A189" s="302" t="s">
        <v>1384</v>
      </c>
      <c r="B189" s="373"/>
      <c r="C189" s="374"/>
      <c r="D189" s="302" t="s">
        <v>1384</v>
      </c>
      <c r="E189" s="302" t="s">
        <v>60</v>
      </c>
      <c r="F189" s="286" t="s">
        <v>18</v>
      </c>
      <c r="G189" s="302" t="s">
        <v>1282</v>
      </c>
      <c r="H189" s="302" t="s">
        <v>1283</v>
      </c>
      <c r="I189" s="364">
        <v>10000</v>
      </c>
      <c r="J189" s="295">
        <f>-K2510/0.0833333333333333</f>
        <v>0</v>
      </c>
      <c r="K189" s="295"/>
      <c r="L189" s="296">
        <v>44867</v>
      </c>
      <c r="M189" s="296">
        <v>44895</v>
      </c>
      <c r="N189" s="296">
        <v>45259</v>
      </c>
      <c r="O189" s="307">
        <f>YEAR(N189)</f>
        <v>2023</v>
      </c>
      <c r="P189" s="325">
        <f>MONTH(N189)</f>
        <v>11</v>
      </c>
      <c r="Q189" s="308" t="str">
        <f>IF(P189&gt;9,CONCATENATE(O189,P189),CONCATENATE(O189,"0",P189))</f>
        <v>202311</v>
      </c>
      <c r="R189" s="285">
        <v>0</v>
      </c>
      <c r="S189" s="300">
        <v>0</v>
      </c>
      <c r="T189" s="300">
        <v>0</v>
      </c>
      <c r="U189" s="339"/>
      <c r="V189" s="280"/>
      <c r="W189" s="280"/>
      <c r="X189" s="324"/>
      <c r="Y18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324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280"/>
      <c r="AR189" s="280"/>
    </row>
    <row r="190" spans="1:44" s="7" customFormat="1" ht="38.25" hidden="1" customHeight="1" x14ac:dyDescent="0.2">
      <c r="A190" s="288" t="s">
        <v>32</v>
      </c>
      <c r="B190" s="303"/>
      <c r="C190" s="294"/>
      <c r="D190" s="303" t="s">
        <v>963</v>
      </c>
      <c r="E190" s="303" t="s">
        <v>68</v>
      </c>
      <c r="F190" s="291" t="s">
        <v>18</v>
      </c>
      <c r="G190" s="303" t="s">
        <v>964</v>
      </c>
      <c r="H190" s="303" t="s">
        <v>53</v>
      </c>
      <c r="I190" s="366">
        <v>480626.37</v>
      </c>
      <c r="J190" s="309">
        <f>-K2496/0.0833333333333333</f>
        <v>0</v>
      </c>
      <c r="K190" s="309"/>
      <c r="L190" s="292">
        <v>44552</v>
      </c>
      <c r="M190" s="292">
        <v>44531</v>
      </c>
      <c r="N190" s="292">
        <v>45260</v>
      </c>
      <c r="O190" s="310">
        <f>YEAR(N190)</f>
        <v>2023</v>
      </c>
      <c r="P190" s="298">
        <f>MONTH(N190)</f>
        <v>11</v>
      </c>
      <c r="Q190" s="311" t="str">
        <f>IF(P190&gt;9,CONCATENATE(O190,P190),CONCATENATE(O190,"0",P190))</f>
        <v>202311</v>
      </c>
      <c r="R190" s="285">
        <v>0</v>
      </c>
      <c r="S190" s="312">
        <v>0</v>
      </c>
      <c r="T190" s="312">
        <v>0</v>
      </c>
      <c r="U190" s="343"/>
      <c r="V190" s="279"/>
      <c r="W190" s="279"/>
      <c r="X190" s="279"/>
      <c r="Y19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324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</row>
    <row r="191" spans="1:44" s="7" customFormat="1" ht="38.25" hidden="1" customHeight="1" x14ac:dyDescent="0.2">
      <c r="A191" s="288" t="s">
        <v>32</v>
      </c>
      <c r="B191" s="288"/>
      <c r="C191" s="314"/>
      <c r="D191" s="288" t="s">
        <v>581</v>
      </c>
      <c r="E191" s="288" t="s">
        <v>55</v>
      </c>
      <c r="F191" s="253" t="s">
        <v>18</v>
      </c>
      <c r="G191" s="288" t="s">
        <v>582</v>
      </c>
      <c r="H191" s="288" t="s">
        <v>583</v>
      </c>
      <c r="I191" s="367">
        <v>5000000</v>
      </c>
      <c r="J191" s="255">
        <f>-K2360/0.0833333333333333</f>
        <v>0</v>
      </c>
      <c r="K191" s="255"/>
      <c r="L191" s="256">
        <v>43866</v>
      </c>
      <c r="M191" s="256">
        <v>43866</v>
      </c>
      <c r="N191" s="256">
        <v>45260</v>
      </c>
      <c r="O191" s="274">
        <f>YEAR(N191)</f>
        <v>2023</v>
      </c>
      <c r="P191" s="273">
        <f>MONTH(N191)</f>
        <v>11</v>
      </c>
      <c r="Q191" s="270" t="str">
        <f>IF(P191&gt;9,CONCATENATE(O191,P191),CONCATENATE(O191,"0",P191))</f>
        <v>202311</v>
      </c>
      <c r="R191" s="257">
        <v>0</v>
      </c>
      <c r="S191" s="258">
        <v>0</v>
      </c>
      <c r="T191" s="258">
        <v>0</v>
      </c>
      <c r="U191" s="341"/>
      <c r="V191" s="287"/>
      <c r="W191" s="287"/>
      <c r="X191" s="287"/>
      <c r="Y191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306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  <c r="AP191" s="289"/>
      <c r="AQ191" s="289"/>
      <c r="AR191" s="289"/>
    </row>
    <row r="192" spans="1:44" s="7" customFormat="1" ht="38.25" hidden="1" customHeight="1" x14ac:dyDescent="0.2">
      <c r="A192" s="302" t="s">
        <v>574</v>
      </c>
      <c r="B192" s="293"/>
      <c r="C192" s="314"/>
      <c r="D192" s="288" t="s">
        <v>523</v>
      </c>
      <c r="E192" s="288" t="s">
        <v>59</v>
      </c>
      <c r="F192" s="259" t="s">
        <v>524</v>
      </c>
      <c r="G192" s="288" t="s">
        <v>525</v>
      </c>
      <c r="H192" s="288" t="s">
        <v>526</v>
      </c>
      <c r="I192" s="367">
        <v>482575.75</v>
      </c>
      <c r="J192" s="255">
        <f>-K2288/0.0833333333333333</f>
        <v>0</v>
      </c>
      <c r="K192" s="255"/>
      <c r="L192" s="256">
        <v>44657</v>
      </c>
      <c r="M192" s="256">
        <v>44657</v>
      </c>
      <c r="N192" s="256">
        <v>45260</v>
      </c>
      <c r="O192" s="274">
        <f>YEAR(N192)</f>
        <v>2023</v>
      </c>
      <c r="P192" s="273">
        <f>MONTH(N192)</f>
        <v>11</v>
      </c>
      <c r="Q192" s="270" t="str">
        <f>IF(P192&gt;9,CONCATENATE(O192,P192),CONCATENATE(O192,"0",P192))</f>
        <v>202311</v>
      </c>
      <c r="R192" s="285" t="s">
        <v>77</v>
      </c>
      <c r="S192" s="258">
        <v>0</v>
      </c>
      <c r="T192" s="258">
        <v>0</v>
      </c>
      <c r="U192" s="340"/>
      <c r="V192" s="289"/>
      <c r="W192" s="287"/>
      <c r="X192" s="306"/>
      <c r="Y192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287"/>
      <c r="AA192" s="287"/>
      <c r="AB192" s="287"/>
      <c r="AC192" s="287"/>
      <c r="AD192" s="287"/>
      <c r="AE192" s="287"/>
      <c r="AF192" s="287"/>
      <c r="AG192" s="287"/>
      <c r="AH192" s="287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9"/>
    </row>
    <row r="193" spans="1:430" s="7" customFormat="1" ht="38.25" hidden="1" customHeight="1" x14ac:dyDescent="0.2">
      <c r="A193" s="302" t="s">
        <v>574</v>
      </c>
      <c r="B193" s="302"/>
      <c r="C193" s="294"/>
      <c r="D193" s="302" t="s">
        <v>523</v>
      </c>
      <c r="E193" s="302" t="s">
        <v>1271</v>
      </c>
      <c r="F193" s="286" t="s">
        <v>1268</v>
      </c>
      <c r="G193" s="302" t="s">
        <v>1269</v>
      </c>
      <c r="H193" s="302" t="s">
        <v>1270</v>
      </c>
      <c r="I193" s="364">
        <v>0</v>
      </c>
      <c r="J193" s="295">
        <f>-K2514/0.0833333333333333</f>
        <v>0</v>
      </c>
      <c r="K193" s="295"/>
      <c r="L193" s="296">
        <v>44867</v>
      </c>
      <c r="M193" s="296">
        <v>44867</v>
      </c>
      <c r="N193" s="296">
        <v>45260</v>
      </c>
      <c r="O193" s="307">
        <f>YEAR(N193)</f>
        <v>2023</v>
      </c>
      <c r="P193" s="325">
        <f>MONTH(N193)</f>
        <v>11</v>
      </c>
      <c r="Q193" s="308" t="str">
        <f>IF(P193&gt;9,CONCATENATE(O193,P193),CONCATENATE(O193,"0",P193))</f>
        <v>202311</v>
      </c>
      <c r="R193" s="285" t="s">
        <v>1130</v>
      </c>
      <c r="S193" s="300">
        <v>0</v>
      </c>
      <c r="T193" s="300">
        <v>0</v>
      </c>
      <c r="U193" s="339"/>
      <c r="V193" s="280"/>
      <c r="W193" s="280"/>
      <c r="X193" s="324"/>
      <c r="Y19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324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280"/>
      <c r="AQ193" s="280"/>
      <c r="AR193" s="280"/>
    </row>
    <row r="194" spans="1:430" s="7" customFormat="1" ht="38.25" hidden="1" customHeight="1" x14ac:dyDescent="0.2">
      <c r="A194" s="302" t="s">
        <v>1384</v>
      </c>
      <c r="B194" s="293"/>
      <c r="C194" s="314"/>
      <c r="D194" s="293" t="s">
        <v>548</v>
      </c>
      <c r="E194" s="293" t="s">
        <v>57</v>
      </c>
      <c r="F194" s="286" t="s">
        <v>22</v>
      </c>
      <c r="G194" s="293" t="s">
        <v>1158</v>
      </c>
      <c r="H194" s="293" t="s">
        <v>1159</v>
      </c>
      <c r="I194" s="365">
        <v>83953.2</v>
      </c>
      <c r="J194" s="260">
        <f>-K2517/0.0833333333333333</f>
        <v>0</v>
      </c>
      <c r="K194" s="260"/>
      <c r="L194" s="261">
        <v>44944</v>
      </c>
      <c r="M194" s="261">
        <v>44901</v>
      </c>
      <c r="N194" s="261">
        <v>45265</v>
      </c>
      <c r="O194" s="275">
        <f>YEAR(N194)</f>
        <v>2023</v>
      </c>
      <c r="P194" s="351">
        <f>MONTH(N194)</f>
        <v>12</v>
      </c>
      <c r="Q194" s="271" t="str">
        <f>IF(P194&gt;9,CONCATENATE(O194,P194),CONCATENATE(O194,"0",P194))</f>
        <v>202312</v>
      </c>
      <c r="R194" s="257">
        <v>0</v>
      </c>
      <c r="S194" s="263">
        <v>0</v>
      </c>
      <c r="T194" s="263">
        <v>0</v>
      </c>
      <c r="U194" s="340"/>
      <c r="V194" s="289"/>
      <c r="W194" s="289"/>
      <c r="X194" s="306"/>
      <c r="Y194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306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  <c r="AP194" s="289"/>
      <c r="AQ194" s="289"/>
      <c r="AR194" s="289"/>
    </row>
    <row r="195" spans="1:430" s="7" customFormat="1" ht="38.25" hidden="1" customHeight="1" x14ac:dyDescent="0.2">
      <c r="A195" s="302" t="s">
        <v>248</v>
      </c>
      <c r="B195" s="302"/>
      <c r="C195" s="294"/>
      <c r="D195" s="301" t="s">
        <v>917</v>
      </c>
      <c r="E195" s="302" t="s">
        <v>60</v>
      </c>
      <c r="F195" s="286" t="s">
        <v>918</v>
      </c>
      <c r="G195" s="302" t="s">
        <v>1222</v>
      </c>
      <c r="H195" s="302" t="s">
        <v>1223</v>
      </c>
      <c r="I195" s="364">
        <v>50000</v>
      </c>
      <c r="J195" s="295">
        <f>-K2516/0.0833333333333333</f>
        <v>0</v>
      </c>
      <c r="K195" s="295"/>
      <c r="L195" s="296">
        <v>44902</v>
      </c>
      <c r="M195" s="296">
        <v>44903</v>
      </c>
      <c r="N195" s="296">
        <v>45267</v>
      </c>
      <c r="O195" s="307">
        <f>YEAR(N195)</f>
        <v>2023</v>
      </c>
      <c r="P195" s="325">
        <f>MONTH(N195)</f>
        <v>12</v>
      </c>
      <c r="Q195" s="308" t="str">
        <f>IF(P195&gt;9,CONCATENATE(O195,P195),CONCATENATE(O195,"0",P195))</f>
        <v>202312</v>
      </c>
      <c r="R195" s="285">
        <v>0</v>
      </c>
      <c r="S195" s="300">
        <v>0</v>
      </c>
      <c r="T195" s="300">
        <v>0</v>
      </c>
      <c r="U195" s="339"/>
      <c r="V195" s="280"/>
      <c r="W195" s="280"/>
      <c r="X195" s="324"/>
      <c r="Y19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324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</row>
    <row r="196" spans="1:430" s="7" customFormat="1" ht="38.25" hidden="1" customHeight="1" x14ac:dyDescent="0.2">
      <c r="A196" s="302" t="s">
        <v>1384</v>
      </c>
      <c r="B196" s="302"/>
      <c r="C196" s="294"/>
      <c r="D196" s="302" t="s">
        <v>1384</v>
      </c>
      <c r="E196" s="302" t="s">
        <v>1192</v>
      </c>
      <c r="F196" s="286" t="s">
        <v>534</v>
      </c>
      <c r="G196" s="302" t="s">
        <v>1191</v>
      </c>
      <c r="H196" s="302" t="s">
        <v>223</v>
      </c>
      <c r="I196" s="364">
        <v>2000000</v>
      </c>
      <c r="J196" s="295">
        <f>-K2518/0.0833333333333333</f>
        <v>0</v>
      </c>
      <c r="K196" s="295"/>
      <c r="L196" s="296">
        <v>44916</v>
      </c>
      <c r="M196" s="296">
        <v>44907</v>
      </c>
      <c r="N196" s="296">
        <v>45271</v>
      </c>
      <c r="O196" s="307">
        <f>YEAR(N196)</f>
        <v>2023</v>
      </c>
      <c r="P196" s="325">
        <f>MONTH(N196)</f>
        <v>12</v>
      </c>
      <c r="Q196" s="308" t="str">
        <f>IF(P196&gt;9,CONCATENATE(O196,P196),CONCATENATE(O196,"0",P196))</f>
        <v>202312</v>
      </c>
      <c r="R196" s="285">
        <v>0</v>
      </c>
      <c r="S196" s="300">
        <v>0.02</v>
      </c>
      <c r="T196" s="300">
        <v>0.11</v>
      </c>
      <c r="U196" s="339"/>
      <c r="V196" s="280"/>
      <c r="W196" s="280"/>
      <c r="X196" s="324"/>
      <c r="Y19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324"/>
      <c r="AA196" s="280"/>
      <c r="AB196" s="280"/>
      <c r="AC196" s="280"/>
      <c r="AD196" s="280"/>
      <c r="AE196" s="280"/>
      <c r="AF196" s="280"/>
      <c r="AG196" s="280"/>
      <c r="AH196" s="280"/>
      <c r="AI196" s="280"/>
      <c r="AJ196" s="280"/>
      <c r="AK196" s="280"/>
      <c r="AL196" s="280"/>
      <c r="AM196" s="280"/>
      <c r="AN196" s="280"/>
      <c r="AO196" s="280"/>
      <c r="AP196" s="280"/>
      <c r="AQ196" s="280"/>
      <c r="AR196" s="280"/>
    </row>
    <row r="197" spans="1:430" s="8" customFormat="1" ht="38.25" hidden="1" customHeight="1" x14ac:dyDescent="0.2">
      <c r="A197" s="302" t="s">
        <v>574</v>
      </c>
      <c r="B197" s="302"/>
      <c r="C197" s="294"/>
      <c r="D197" s="302" t="s">
        <v>1292</v>
      </c>
      <c r="E197" s="302" t="s">
        <v>57</v>
      </c>
      <c r="F197" s="286" t="s">
        <v>22</v>
      </c>
      <c r="G197" s="302" t="s">
        <v>1290</v>
      </c>
      <c r="H197" s="302" t="s">
        <v>1291</v>
      </c>
      <c r="I197" s="364">
        <v>87625</v>
      </c>
      <c r="J197" s="295">
        <f>-K2518/0.0833333333333333</f>
        <v>0</v>
      </c>
      <c r="K197" s="295"/>
      <c r="L197" s="296">
        <v>44867</v>
      </c>
      <c r="M197" s="296">
        <v>44867</v>
      </c>
      <c r="N197" s="296">
        <v>45272</v>
      </c>
      <c r="O197" s="307">
        <f>YEAR(N197)</f>
        <v>2023</v>
      </c>
      <c r="P197" s="325">
        <f>MONTH(N197)</f>
        <v>12</v>
      </c>
      <c r="Q197" s="308" t="str">
        <f>IF(P197&gt;9,CONCATENATE(O197,P197),CONCATENATE(O197,"0",P197))</f>
        <v>202312</v>
      </c>
      <c r="R197" s="285">
        <v>0</v>
      </c>
      <c r="S197" s="300">
        <v>0</v>
      </c>
      <c r="T197" s="300">
        <v>0</v>
      </c>
      <c r="U197" s="339"/>
      <c r="V197" s="280"/>
      <c r="W197" s="280"/>
      <c r="X197" s="324"/>
      <c r="Y19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324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280"/>
      <c r="AP197" s="280"/>
      <c r="AQ197" s="280"/>
      <c r="AR197" s="280"/>
    </row>
    <row r="198" spans="1:430" s="8" customFormat="1" ht="38.25" hidden="1" customHeight="1" x14ac:dyDescent="0.2">
      <c r="A198" s="288" t="s">
        <v>40</v>
      </c>
      <c r="B198" s="303"/>
      <c r="C198" s="294"/>
      <c r="D198" s="301" t="s">
        <v>296</v>
      </c>
      <c r="E198" s="288" t="s">
        <v>57</v>
      </c>
      <c r="F198" s="291" t="s">
        <v>297</v>
      </c>
      <c r="G198" s="303" t="s">
        <v>298</v>
      </c>
      <c r="H198" s="303" t="s">
        <v>299</v>
      </c>
      <c r="I198" s="366">
        <v>6325460</v>
      </c>
      <c r="J198" s="309">
        <f>-K1606/0.0833333333333333</f>
        <v>0</v>
      </c>
      <c r="K198" s="309"/>
      <c r="L198" s="292">
        <v>44496</v>
      </c>
      <c r="M198" s="292">
        <v>44545</v>
      </c>
      <c r="N198" s="292">
        <v>45274</v>
      </c>
      <c r="O198" s="310">
        <f>YEAR(N198)</f>
        <v>2023</v>
      </c>
      <c r="P198" s="298">
        <f>MONTH(N198)</f>
        <v>12</v>
      </c>
      <c r="Q198" s="311" t="str">
        <f>IF(P198&gt;9,CONCATENATE(O198,P198),CONCATENATE(O198,"0",P198))</f>
        <v>202312</v>
      </c>
      <c r="R198" s="285">
        <v>0</v>
      </c>
      <c r="S198" s="258">
        <v>0</v>
      </c>
      <c r="T198" s="258">
        <v>0</v>
      </c>
      <c r="U198" s="343"/>
      <c r="V198" s="280"/>
      <c r="W198" s="279"/>
      <c r="X198" s="280"/>
      <c r="Y19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279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</row>
    <row r="199" spans="1:430" s="8" customFormat="1" ht="38.25" hidden="1" customHeight="1" x14ac:dyDescent="0.2">
      <c r="A199" s="288" t="s">
        <v>40</v>
      </c>
      <c r="B199" s="293"/>
      <c r="C199" s="314"/>
      <c r="D199" s="301" t="s">
        <v>283</v>
      </c>
      <c r="E199" s="288" t="s">
        <v>59</v>
      </c>
      <c r="F199" s="291" t="s">
        <v>281</v>
      </c>
      <c r="G199" s="288" t="s">
        <v>245</v>
      </c>
      <c r="H199" s="303" t="s">
        <v>284</v>
      </c>
      <c r="I199" s="365">
        <v>100000</v>
      </c>
      <c r="J199" s="260">
        <f>-K2521/0.0833333333333333</f>
        <v>0</v>
      </c>
      <c r="K199" s="260"/>
      <c r="L199" s="261">
        <v>44944</v>
      </c>
      <c r="M199" s="261">
        <v>44910</v>
      </c>
      <c r="N199" s="261">
        <v>45274</v>
      </c>
      <c r="O199" s="275">
        <f>YEAR(N199)</f>
        <v>2023</v>
      </c>
      <c r="P199" s="351">
        <f>MONTH(N199)</f>
        <v>12</v>
      </c>
      <c r="Q199" s="271" t="str">
        <f>IF(P199&gt;9,CONCATENATE(O199,P199),CONCATENATE(O199,"0",P199))</f>
        <v>202312</v>
      </c>
      <c r="R199" s="257">
        <v>0</v>
      </c>
      <c r="S199" s="263">
        <v>0</v>
      </c>
      <c r="T199" s="263">
        <v>0</v>
      </c>
      <c r="U199" s="340"/>
      <c r="V199" s="289"/>
      <c r="W199" s="289"/>
      <c r="X199" s="306"/>
      <c r="Y199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306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  <c r="AP199" s="289"/>
      <c r="AQ199" s="289"/>
      <c r="AR199" s="289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</row>
    <row r="200" spans="1:430" s="8" customFormat="1" ht="38.25" customHeight="1" x14ac:dyDescent="0.2">
      <c r="A200" s="302" t="s">
        <v>32</v>
      </c>
      <c r="B200" s="302"/>
      <c r="C200" s="294"/>
      <c r="D200" s="302" t="s">
        <v>974</v>
      </c>
      <c r="E200" s="302" t="s">
        <v>57</v>
      </c>
      <c r="F200" s="286" t="s">
        <v>1170</v>
      </c>
      <c r="G200" s="302" t="s">
        <v>1171</v>
      </c>
      <c r="H200" s="302" t="s">
        <v>1172</v>
      </c>
      <c r="I200" s="364">
        <v>1000000</v>
      </c>
      <c r="J200" s="295">
        <f>-K2523/0.0833333333333333</f>
        <v>0</v>
      </c>
      <c r="K200" s="295"/>
      <c r="L200" s="296">
        <v>44937</v>
      </c>
      <c r="M200" s="296">
        <v>44907</v>
      </c>
      <c r="N200" s="296">
        <v>45275</v>
      </c>
      <c r="O200" s="307">
        <f>YEAR(N200)</f>
        <v>2023</v>
      </c>
      <c r="P200" s="325">
        <f>MONTH(N200)</f>
        <v>12</v>
      </c>
      <c r="Q200" s="308" t="str">
        <f>IF(P200&gt;9,CONCATENATE(O200,P200),CONCATENATE(O200,"0",P200))</f>
        <v>202312</v>
      </c>
      <c r="R200" s="285" t="s">
        <v>162</v>
      </c>
      <c r="S200" s="300">
        <v>0</v>
      </c>
      <c r="T200" s="300">
        <v>0</v>
      </c>
      <c r="U200" s="339"/>
      <c r="V200" s="280"/>
      <c r="W200" s="280"/>
      <c r="X200" s="324"/>
      <c r="Y20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24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</row>
    <row r="201" spans="1:430" s="8" customFormat="1" ht="38.25" hidden="1" customHeight="1" x14ac:dyDescent="0.2">
      <c r="A201" s="302" t="s">
        <v>1118</v>
      </c>
      <c r="B201" s="302"/>
      <c r="C201" s="294"/>
      <c r="D201" s="301" t="s">
        <v>676</v>
      </c>
      <c r="E201" s="302" t="s">
        <v>70</v>
      </c>
      <c r="F201" s="286" t="s">
        <v>22</v>
      </c>
      <c r="G201" s="303" t="s">
        <v>677</v>
      </c>
      <c r="H201" s="302" t="s">
        <v>319</v>
      </c>
      <c r="I201" s="364">
        <v>205000</v>
      </c>
      <c r="J201" s="295">
        <f>-K2413/0.0833333333333333</f>
        <v>0</v>
      </c>
      <c r="K201" s="295"/>
      <c r="L201" s="296">
        <v>44188</v>
      </c>
      <c r="M201" s="296">
        <v>44171</v>
      </c>
      <c r="N201" s="297">
        <v>45275</v>
      </c>
      <c r="O201" s="298">
        <f>YEAR(N201)</f>
        <v>2023</v>
      </c>
      <c r="P201" s="298">
        <f>MONTH(N201)</f>
        <v>12</v>
      </c>
      <c r="Q201" s="299" t="str">
        <f>IF(P201&gt;9,CONCATENATE(O201,P201),CONCATENATE(O201,"0",P201))</f>
        <v>202312</v>
      </c>
      <c r="R201" s="285" t="s">
        <v>83</v>
      </c>
      <c r="S201" s="300">
        <v>0</v>
      </c>
      <c r="T201" s="300">
        <v>0</v>
      </c>
      <c r="U201" s="339"/>
      <c r="V201" s="280"/>
      <c r="W201" s="279"/>
      <c r="X201" s="324"/>
      <c r="Y20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324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80"/>
    </row>
    <row r="202" spans="1:430" s="8" customFormat="1" ht="38.25" customHeight="1" x14ac:dyDescent="0.2">
      <c r="A202" s="302" t="s">
        <v>76</v>
      </c>
      <c r="B202" s="293"/>
      <c r="C202" s="314"/>
      <c r="D202" s="301" t="s">
        <v>968</v>
      </c>
      <c r="E202" s="302" t="s">
        <v>61</v>
      </c>
      <c r="F202" s="286" t="s">
        <v>18</v>
      </c>
      <c r="G202" s="302" t="s">
        <v>969</v>
      </c>
      <c r="H202" s="293" t="s">
        <v>970</v>
      </c>
      <c r="I202" s="365">
        <v>30924</v>
      </c>
      <c r="J202" s="260">
        <f>-K2527/0.0833333333333333</f>
        <v>0</v>
      </c>
      <c r="K202" s="260"/>
      <c r="L202" s="261">
        <v>44937</v>
      </c>
      <c r="M202" s="261">
        <v>44897</v>
      </c>
      <c r="N202" s="261">
        <v>45281</v>
      </c>
      <c r="O202" s="275">
        <f>YEAR(N202)</f>
        <v>2023</v>
      </c>
      <c r="P202" s="351">
        <f>MONTH(N202)</f>
        <v>12</v>
      </c>
      <c r="Q202" s="271" t="str">
        <f>IF(P202&gt;9,CONCATENATE(O202,P202),CONCATENATE(O202,"0",P202))</f>
        <v>202312</v>
      </c>
      <c r="R202" s="257" t="s">
        <v>162</v>
      </c>
      <c r="S202" s="263">
        <v>0</v>
      </c>
      <c r="T202" s="263">
        <v>0</v>
      </c>
      <c r="U202" s="340"/>
      <c r="V202" s="289"/>
      <c r="W202" s="289"/>
      <c r="X202" s="306"/>
      <c r="Y202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306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  <c r="AP202" s="289"/>
      <c r="AQ202" s="289"/>
      <c r="AR202" s="289"/>
    </row>
    <row r="203" spans="1:430" s="8" customFormat="1" ht="38.25" hidden="1" customHeight="1" x14ac:dyDescent="0.2">
      <c r="A203" s="293" t="s">
        <v>574</v>
      </c>
      <c r="B203" s="293"/>
      <c r="C203" s="314"/>
      <c r="D203" s="290" t="s">
        <v>956</v>
      </c>
      <c r="E203" s="293" t="s">
        <v>67</v>
      </c>
      <c r="F203" s="259" t="s">
        <v>957</v>
      </c>
      <c r="G203" s="293" t="s">
        <v>958</v>
      </c>
      <c r="H203" s="293" t="s">
        <v>959</v>
      </c>
      <c r="I203" s="365">
        <v>300000</v>
      </c>
      <c r="J203" s="260">
        <f>-K2475/0.0833333333333333</f>
        <v>0</v>
      </c>
      <c r="K203" s="260"/>
      <c r="L203" s="261">
        <v>44552</v>
      </c>
      <c r="M203" s="261">
        <v>44552</v>
      </c>
      <c r="N203" s="261">
        <v>45281</v>
      </c>
      <c r="O203" s="275">
        <f>YEAR(N203)</f>
        <v>2023</v>
      </c>
      <c r="P203" s="273">
        <f>MONTH(N203)</f>
        <v>12</v>
      </c>
      <c r="Q203" s="271" t="str">
        <f>IF(P203&gt;9,CONCATENATE(O203,P203),CONCATENATE(O203,"0",P203))</f>
        <v>202312</v>
      </c>
      <c r="R203" s="285" t="s">
        <v>77</v>
      </c>
      <c r="S203" s="263">
        <v>0</v>
      </c>
      <c r="T203" s="263">
        <v>0</v>
      </c>
      <c r="U203" s="342"/>
      <c r="V203" s="289"/>
      <c r="W203" s="287"/>
      <c r="X203" s="289"/>
      <c r="Y203" s="28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306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  <c r="AM203" s="289"/>
      <c r="AN203" s="289"/>
      <c r="AO203" s="289"/>
      <c r="AP203" s="289"/>
      <c r="AQ203" s="289"/>
      <c r="AR203" s="287"/>
    </row>
    <row r="204" spans="1:430" s="315" customFormat="1" ht="38.25" customHeight="1" x14ac:dyDescent="0.2">
      <c r="A204" s="293" t="s">
        <v>574</v>
      </c>
      <c r="B204" s="302"/>
      <c r="C204" s="294"/>
      <c r="D204" s="301" t="s">
        <v>960</v>
      </c>
      <c r="E204" s="302" t="s">
        <v>58</v>
      </c>
      <c r="F204" s="286" t="s">
        <v>22</v>
      </c>
      <c r="G204" s="302" t="s">
        <v>961</v>
      </c>
      <c r="H204" s="302" t="s">
        <v>962</v>
      </c>
      <c r="I204" s="364">
        <v>43684</v>
      </c>
      <c r="J204" s="295">
        <f>-K2476/0.0833333333333333</f>
        <v>0</v>
      </c>
      <c r="K204" s="295"/>
      <c r="L204" s="296">
        <v>44552</v>
      </c>
      <c r="M204" s="296">
        <v>44552</v>
      </c>
      <c r="N204" s="296">
        <v>45281</v>
      </c>
      <c r="O204" s="307">
        <f>YEAR(N204)</f>
        <v>2023</v>
      </c>
      <c r="P204" s="298">
        <f>MONTH(N204)</f>
        <v>12</v>
      </c>
      <c r="Q204" s="308" t="str">
        <f>IF(P204&gt;9,CONCATENATE(O204,P204),CONCATENATE(O204,"0",P204))</f>
        <v>202312</v>
      </c>
      <c r="R204" s="257" t="s">
        <v>162</v>
      </c>
      <c r="S204" s="300">
        <v>0</v>
      </c>
      <c r="T204" s="300">
        <v>0</v>
      </c>
      <c r="U204" s="344"/>
      <c r="V204" s="280"/>
      <c r="W204" s="279"/>
      <c r="X204" s="280"/>
      <c r="Y204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324"/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/>
      <c r="AO204" s="280"/>
      <c r="AP204" s="280"/>
      <c r="AQ204" s="280"/>
      <c r="AR204" s="279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  <c r="ND204" s="8"/>
      <c r="NE204" s="8"/>
      <c r="NF204" s="8"/>
      <c r="NG204" s="8"/>
      <c r="NH204" s="8"/>
      <c r="NI204" s="8"/>
      <c r="NJ204" s="8"/>
      <c r="NK204" s="8"/>
      <c r="NL204" s="8"/>
      <c r="NM204" s="8"/>
      <c r="NN204" s="8"/>
      <c r="NO204" s="8"/>
      <c r="NP204" s="8"/>
      <c r="NQ204" s="8"/>
      <c r="NR204" s="8"/>
      <c r="NS204" s="8"/>
      <c r="NT204" s="8"/>
      <c r="NU204" s="8"/>
      <c r="NV204" s="8"/>
      <c r="NW204" s="8"/>
      <c r="NX204" s="8"/>
      <c r="NY204" s="8"/>
      <c r="NZ204" s="8"/>
      <c r="OA204" s="8"/>
      <c r="OB204" s="8"/>
      <c r="OC204" s="8"/>
      <c r="OD204" s="8"/>
      <c r="OE204" s="8"/>
      <c r="OF204" s="8"/>
      <c r="OG204" s="8"/>
      <c r="OH204" s="8"/>
      <c r="OI204" s="8"/>
      <c r="OJ204" s="8"/>
      <c r="OK204" s="8"/>
      <c r="OL204" s="8"/>
      <c r="OM204" s="8"/>
      <c r="ON204" s="8"/>
      <c r="OO204" s="8"/>
      <c r="OP204" s="8"/>
      <c r="OQ204" s="8"/>
      <c r="OR204" s="8"/>
      <c r="OS204" s="8"/>
      <c r="OT204" s="8"/>
      <c r="OU204" s="8"/>
      <c r="OV204" s="8"/>
      <c r="OW204" s="8"/>
      <c r="OX204" s="8"/>
      <c r="OY204" s="8"/>
      <c r="OZ204" s="8"/>
      <c r="PA204" s="8"/>
      <c r="PB204" s="8"/>
      <c r="PC204" s="8"/>
      <c r="PD204" s="8"/>
      <c r="PE204" s="8"/>
      <c r="PF204" s="8"/>
      <c r="PG204" s="8"/>
      <c r="PH204" s="8"/>
      <c r="PI204" s="8"/>
      <c r="PJ204" s="8"/>
      <c r="PK204" s="8"/>
      <c r="PL204" s="8"/>
      <c r="PM204" s="8"/>
      <c r="PN204" s="8"/>
    </row>
    <row r="205" spans="1:430" s="315" customFormat="1" ht="38.25" hidden="1" customHeight="1" x14ac:dyDescent="0.2">
      <c r="A205" s="302" t="s">
        <v>76</v>
      </c>
      <c r="B205" s="302"/>
      <c r="C205" s="294"/>
      <c r="D205" s="302" t="s">
        <v>527</v>
      </c>
      <c r="E205" s="302" t="s">
        <v>59</v>
      </c>
      <c r="F205" s="286" t="s">
        <v>22</v>
      </c>
      <c r="G205" s="302" t="s">
        <v>1280</v>
      </c>
      <c r="H205" s="302" t="s">
        <v>1281</v>
      </c>
      <c r="I205" s="364">
        <v>100000</v>
      </c>
      <c r="J205" s="295">
        <f>-K2526/0.0833333333333333</f>
        <v>0</v>
      </c>
      <c r="K205" s="295"/>
      <c r="L205" s="296">
        <v>44867</v>
      </c>
      <c r="M205" s="296">
        <v>44918</v>
      </c>
      <c r="N205" s="296">
        <v>45284</v>
      </c>
      <c r="O205" s="307">
        <f>YEAR(N205)</f>
        <v>2023</v>
      </c>
      <c r="P205" s="325">
        <f>MONTH(N205)</f>
        <v>12</v>
      </c>
      <c r="Q205" s="308" t="str">
        <f>IF(P205&gt;9,CONCATENATE(O205,P205),CONCATENATE(O205,"0",P205))</f>
        <v>202312</v>
      </c>
      <c r="R205" s="285">
        <v>0</v>
      </c>
      <c r="S205" s="300">
        <v>0</v>
      </c>
      <c r="T205" s="300">
        <v>0</v>
      </c>
      <c r="U205" s="339"/>
      <c r="V205" s="280"/>
      <c r="W205" s="280"/>
      <c r="X205" s="324"/>
      <c r="Y20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324"/>
      <c r="AA205" s="280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280"/>
      <c r="AM205" s="280"/>
      <c r="AN205" s="280"/>
      <c r="AO205" s="280"/>
      <c r="AP205" s="280"/>
      <c r="AQ205" s="280"/>
      <c r="AR205" s="280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  <c r="MU205" s="8"/>
      <c r="MV205" s="8"/>
      <c r="MW205" s="8"/>
      <c r="MX205" s="8"/>
      <c r="MY205" s="8"/>
      <c r="MZ205" s="8"/>
      <c r="NA205" s="8"/>
      <c r="NB205" s="8"/>
      <c r="NC205" s="8"/>
      <c r="ND205" s="8"/>
      <c r="NE205" s="8"/>
      <c r="NF205" s="8"/>
      <c r="NG205" s="8"/>
      <c r="NH205" s="8"/>
      <c r="NI205" s="8"/>
      <c r="NJ205" s="8"/>
      <c r="NK205" s="8"/>
      <c r="NL205" s="8"/>
      <c r="NM205" s="8"/>
      <c r="NN205" s="8"/>
      <c r="NO205" s="8"/>
      <c r="NP205" s="8"/>
      <c r="NQ205" s="8"/>
      <c r="NR205" s="8"/>
      <c r="NS205" s="8"/>
      <c r="NT205" s="8"/>
      <c r="NU205" s="8"/>
      <c r="NV205" s="8"/>
      <c r="NW205" s="8"/>
      <c r="NX205" s="8"/>
      <c r="NY205" s="8"/>
      <c r="NZ205" s="8"/>
      <c r="OA205" s="8"/>
      <c r="OB205" s="8"/>
      <c r="OC205" s="8"/>
      <c r="OD205" s="8"/>
      <c r="OE205" s="8"/>
      <c r="OF205" s="8"/>
      <c r="OG205" s="8"/>
      <c r="OH205" s="8"/>
      <c r="OI205" s="8"/>
      <c r="OJ205" s="8"/>
      <c r="OK205" s="8"/>
      <c r="OL205" s="8"/>
      <c r="OM205" s="8"/>
      <c r="ON205" s="8"/>
      <c r="OO205" s="8"/>
      <c r="OP205" s="8"/>
      <c r="OQ205" s="8"/>
      <c r="OR205" s="8"/>
      <c r="OS205" s="8"/>
      <c r="OT205" s="8"/>
      <c r="OU205" s="8"/>
      <c r="OV205" s="8"/>
      <c r="OW205" s="8"/>
      <c r="OX205" s="8"/>
      <c r="OY205" s="8"/>
      <c r="OZ205" s="8"/>
      <c r="PA205" s="8"/>
      <c r="PB205" s="8"/>
      <c r="PC205" s="8"/>
      <c r="PD205" s="8"/>
      <c r="PE205" s="8"/>
      <c r="PF205" s="8"/>
      <c r="PG205" s="8"/>
      <c r="PH205" s="8"/>
      <c r="PI205" s="8"/>
      <c r="PJ205" s="8"/>
      <c r="PK205" s="8"/>
      <c r="PL205" s="8"/>
      <c r="PM205" s="8"/>
      <c r="PN205" s="8"/>
    </row>
    <row r="206" spans="1:430" s="315" customFormat="1" ht="38.25" hidden="1" customHeight="1" x14ac:dyDescent="0.2">
      <c r="A206" s="302" t="s">
        <v>910</v>
      </c>
      <c r="B206" s="302"/>
      <c r="C206" s="294"/>
      <c r="D206" s="302" t="s">
        <v>1068</v>
      </c>
      <c r="E206" s="302" t="s">
        <v>1376</v>
      </c>
      <c r="F206" s="286" t="s">
        <v>18</v>
      </c>
      <c r="G206" s="302" t="s">
        <v>1375</v>
      </c>
      <c r="H206" s="302" t="s">
        <v>460</v>
      </c>
      <c r="I206" s="364">
        <v>3728000</v>
      </c>
      <c r="J206" s="295">
        <f>-K2527/0.0833333333333333</f>
        <v>0</v>
      </c>
      <c r="K206" s="295"/>
      <c r="L206" s="261">
        <v>44825</v>
      </c>
      <c r="M206" s="296">
        <v>44922</v>
      </c>
      <c r="N206" s="296">
        <v>45286</v>
      </c>
      <c r="O206" s="307">
        <f>YEAR(N206)</f>
        <v>2023</v>
      </c>
      <c r="P206" s="325">
        <f>MONTH(N206)</f>
        <v>12</v>
      </c>
      <c r="Q206" s="308" t="str">
        <f>IF(P206&gt;9,CONCATENATE(O206,P206),CONCATENATE(O206,"0",P206))</f>
        <v>202312</v>
      </c>
      <c r="R206" s="285" t="s">
        <v>77</v>
      </c>
      <c r="S206" s="300">
        <v>0</v>
      </c>
      <c r="T206" s="300">
        <v>0</v>
      </c>
      <c r="U206" s="339"/>
      <c r="V206" s="280"/>
      <c r="W206" s="280"/>
      <c r="X206" s="324"/>
      <c r="Y20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24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  <c r="MU206" s="8"/>
      <c r="MV206" s="8"/>
      <c r="MW206" s="8"/>
      <c r="MX206" s="8"/>
      <c r="MY206" s="8"/>
      <c r="MZ206" s="8"/>
      <c r="NA206" s="8"/>
      <c r="NB206" s="8"/>
      <c r="NC206" s="8"/>
      <c r="ND206" s="8"/>
      <c r="NE206" s="8"/>
      <c r="NF206" s="8"/>
      <c r="NG206" s="8"/>
      <c r="NH206" s="8"/>
      <c r="NI206" s="8"/>
      <c r="NJ206" s="8"/>
      <c r="NK206" s="8"/>
      <c r="NL206" s="8"/>
      <c r="NM206" s="8"/>
      <c r="NN206" s="8"/>
      <c r="NO206" s="8"/>
      <c r="NP206" s="8"/>
      <c r="NQ206" s="8"/>
      <c r="NR206" s="8"/>
      <c r="NS206" s="8"/>
      <c r="NT206" s="8"/>
      <c r="NU206" s="8"/>
      <c r="NV206" s="8"/>
      <c r="NW206" s="8"/>
      <c r="NX206" s="8"/>
      <c r="NY206" s="8"/>
      <c r="NZ206" s="8"/>
      <c r="OA206" s="8"/>
      <c r="OB206" s="8"/>
      <c r="OC206" s="8"/>
      <c r="OD206" s="8"/>
      <c r="OE206" s="8"/>
      <c r="OF206" s="8"/>
      <c r="OG206" s="8"/>
      <c r="OH206" s="8"/>
      <c r="OI206" s="8"/>
      <c r="OJ206" s="8"/>
      <c r="OK206" s="8"/>
      <c r="OL206" s="8"/>
      <c r="OM206" s="8"/>
      <c r="ON206" s="8"/>
      <c r="OO206" s="8"/>
      <c r="OP206" s="8"/>
      <c r="OQ206" s="8"/>
      <c r="OR206" s="8"/>
      <c r="OS206" s="8"/>
      <c r="OT206" s="8"/>
      <c r="OU206" s="8"/>
      <c r="OV206" s="8"/>
      <c r="OW206" s="8"/>
      <c r="OX206" s="8"/>
      <c r="OY206" s="8"/>
      <c r="OZ206" s="8"/>
      <c r="PA206" s="8"/>
      <c r="PB206" s="8"/>
      <c r="PC206" s="8"/>
      <c r="PD206" s="8"/>
      <c r="PE206" s="8"/>
      <c r="PF206" s="8"/>
      <c r="PG206" s="8"/>
      <c r="PH206" s="8"/>
      <c r="PI206" s="8"/>
      <c r="PJ206" s="8"/>
      <c r="PK206" s="8"/>
      <c r="PL206" s="8"/>
      <c r="PM206" s="8"/>
      <c r="PN206" s="8"/>
    </row>
    <row r="207" spans="1:430" s="315" customFormat="1" ht="38.25" hidden="1" customHeight="1" x14ac:dyDescent="0.2">
      <c r="A207" s="302" t="s">
        <v>736</v>
      </c>
      <c r="B207" s="302"/>
      <c r="C207" s="294"/>
      <c r="D207" s="301" t="s">
        <v>1206</v>
      </c>
      <c r="E207" s="302" t="s">
        <v>57</v>
      </c>
      <c r="F207" s="286" t="s">
        <v>18</v>
      </c>
      <c r="G207" s="302" t="s">
        <v>1205</v>
      </c>
      <c r="H207" s="302" t="s">
        <v>1204</v>
      </c>
      <c r="I207" s="364">
        <v>595900</v>
      </c>
      <c r="J207" s="295">
        <f>-K2529/0.0833333333333333</f>
        <v>0</v>
      </c>
      <c r="K207" s="295"/>
      <c r="L207" s="296">
        <v>44902</v>
      </c>
      <c r="M207" s="296">
        <v>44881</v>
      </c>
      <c r="N207" s="296">
        <v>45291</v>
      </c>
      <c r="O207" s="307">
        <f>YEAR(N207)</f>
        <v>2023</v>
      </c>
      <c r="P207" s="325">
        <f>MONTH(N207)</f>
        <v>12</v>
      </c>
      <c r="Q207" s="308" t="str">
        <f>IF(P207&gt;9,CONCATENATE(O207,P207),CONCATENATE(O207,"0",P207))</f>
        <v>202312</v>
      </c>
      <c r="R207" s="285">
        <v>0</v>
      </c>
      <c r="S207" s="300">
        <v>0.04</v>
      </c>
      <c r="T207" s="300">
        <v>0.02</v>
      </c>
      <c r="U207" s="339"/>
      <c r="V207" s="280"/>
      <c r="W207" s="280"/>
      <c r="X207" s="324"/>
      <c r="Y20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324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  <c r="ND207" s="8"/>
      <c r="NE207" s="8"/>
      <c r="NF207" s="8"/>
      <c r="NG207" s="8"/>
      <c r="NH207" s="8"/>
      <c r="NI207" s="8"/>
      <c r="NJ207" s="8"/>
      <c r="NK207" s="8"/>
      <c r="NL207" s="8"/>
      <c r="NM207" s="8"/>
      <c r="NN207" s="8"/>
      <c r="NO207" s="8"/>
      <c r="NP207" s="8"/>
      <c r="NQ207" s="8"/>
      <c r="NR207" s="8"/>
      <c r="NS207" s="8"/>
      <c r="NT207" s="8"/>
      <c r="NU207" s="8"/>
      <c r="NV207" s="8"/>
      <c r="NW207" s="8"/>
      <c r="NX207" s="8"/>
      <c r="NY207" s="8"/>
      <c r="NZ207" s="8"/>
      <c r="OA207" s="8"/>
      <c r="OB207" s="8"/>
      <c r="OC207" s="8"/>
      <c r="OD207" s="8"/>
      <c r="OE207" s="8"/>
      <c r="OF207" s="8"/>
      <c r="OG207" s="8"/>
      <c r="OH207" s="8"/>
      <c r="OI207" s="8"/>
      <c r="OJ207" s="8"/>
      <c r="OK207" s="8"/>
      <c r="OL207" s="8"/>
      <c r="OM207" s="8"/>
      <c r="ON207" s="8"/>
      <c r="OO207" s="8"/>
      <c r="OP207" s="8"/>
      <c r="OQ207" s="8"/>
      <c r="OR207" s="8"/>
      <c r="OS207" s="8"/>
      <c r="OT207" s="8"/>
      <c r="OU207" s="8"/>
      <c r="OV207" s="8"/>
      <c r="OW207" s="8"/>
      <c r="OX207" s="8"/>
      <c r="OY207" s="8"/>
      <c r="OZ207" s="8"/>
      <c r="PA207" s="8"/>
      <c r="PB207" s="8"/>
      <c r="PC207" s="8"/>
      <c r="PD207" s="8"/>
      <c r="PE207" s="8"/>
      <c r="PF207" s="8"/>
      <c r="PG207" s="8"/>
      <c r="PH207" s="8"/>
      <c r="PI207" s="8"/>
      <c r="PJ207" s="8"/>
      <c r="PK207" s="8"/>
      <c r="PL207" s="8"/>
      <c r="PM207" s="8"/>
      <c r="PN207" s="8"/>
    </row>
    <row r="208" spans="1:430" ht="38.25" hidden="1" customHeight="1" x14ac:dyDescent="0.2">
      <c r="A208" s="302" t="s">
        <v>574</v>
      </c>
      <c r="B208" s="290" t="s">
        <v>184</v>
      </c>
      <c r="C208" s="288" t="s">
        <v>174</v>
      </c>
      <c r="D208" s="301" t="s">
        <v>291</v>
      </c>
      <c r="E208" s="290" t="s">
        <v>56</v>
      </c>
      <c r="F208" s="350" t="s">
        <v>366</v>
      </c>
      <c r="G208" s="301" t="s">
        <v>234</v>
      </c>
      <c r="H208" s="290" t="s">
        <v>236</v>
      </c>
      <c r="I208" s="368">
        <v>872626</v>
      </c>
      <c r="J208" s="317" t="s">
        <v>466</v>
      </c>
      <c r="K208" s="317"/>
      <c r="L208" s="318">
        <v>44657</v>
      </c>
      <c r="M208" s="318">
        <v>44197</v>
      </c>
      <c r="N208" s="318">
        <v>45291</v>
      </c>
      <c r="O208" s="319">
        <f>YEAR(N208)</f>
        <v>2023</v>
      </c>
      <c r="P208" s="322">
        <f>MONTH(N208)</f>
        <v>12</v>
      </c>
      <c r="Q208" s="320" t="str">
        <f>IF(P208&gt;9,CONCATENATE(O208,P208),CONCATENATE(O208,"0",P208))</f>
        <v>202312</v>
      </c>
      <c r="R208" s="323" t="s">
        <v>985</v>
      </c>
      <c r="S208" s="321">
        <v>0.05</v>
      </c>
      <c r="T208" s="321">
        <v>0</v>
      </c>
      <c r="U208" s="342"/>
      <c r="V208" s="306"/>
      <c r="W208" s="306"/>
      <c r="X208" s="306"/>
      <c r="Y208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280"/>
    </row>
    <row r="209" spans="1:100" s="231" customFormat="1" ht="38.25" hidden="1" customHeight="1" x14ac:dyDescent="0.2">
      <c r="A209" s="302" t="s">
        <v>574</v>
      </c>
      <c r="B209" s="290" t="s">
        <v>184</v>
      </c>
      <c r="C209" s="288" t="s">
        <v>174</v>
      </c>
      <c r="D209" s="301" t="s">
        <v>289</v>
      </c>
      <c r="E209" s="290" t="s">
        <v>56</v>
      </c>
      <c r="F209" s="350" t="s">
        <v>366</v>
      </c>
      <c r="G209" s="290" t="s">
        <v>234</v>
      </c>
      <c r="H209" s="290" t="s">
        <v>235</v>
      </c>
      <c r="I209" s="368">
        <v>6047082.1200000001</v>
      </c>
      <c r="J209" s="317">
        <f>-K1840/0.0833333333333333</f>
        <v>0</v>
      </c>
      <c r="K209" s="317"/>
      <c r="L209" s="318">
        <v>44657</v>
      </c>
      <c r="M209" s="318">
        <v>44197</v>
      </c>
      <c r="N209" s="318">
        <v>45291</v>
      </c>
      <c r="O209" s="319">
        <f>YEAR(N209)</f>
        <v>2023</v>
      </c>
      <c r="P209" s="322">
        <f>MONTH(N209)</f>
        <v>12</v>
      </c>
      <c r="Q209" s="320" t="str">
        <f>IF(P209&gt;9,CONCATENATE(O209,P209),CONCATENATE(O209,"0",P209))</f>
        <v>202312</v>
      </c>
      <c r="R209" s="323" t="s">
        <v>985</v>
      </c>
      <c r="S209" s="321">
        <v>0.05</v>
      </c>
      <c r="T209" s="321">
        <v>0</v>
      </c>
      <c r="U209" s="342"/>
      <c r="V209" s="306"/>
      <c r="W209" s="306"/>
      <c r="X209" s="306"/>
      <c r="Y209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306"/>
      <c r="AQ209" s="306"/>
      <c r="AR209" s="280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</row>
    <row r="210" spans="1:100" s="231" customFormat="1" ht="38.25" hidden="1" customHeight="1" x14ac:dyDescent="0.2">
      <c r="A210" s="302" t="s">
        <v>574</v>
      </c>
      <c r="B210" s="290" t="s">
        <v>184</v>
      </c>
      <c r="C210" s="288" t="s">
        <v>174</v>
      </c>
      <c r="D210" s="290" t="s">
        <v>290</v>
      </c>
      <c r="E210" s="290" t="s">
        <v>56</v>
      </c>
      <c r="F210" s="350" t="s">
        <v>366</v>
      </c>
      <c r="G210" s="290" t="s">
        <v>234</v>
      </c>
      <c r="H210" s="290" t="s">
        <v>31</v>
      </c>
      <c r="I210" s="368">
        <v>2802752.6</v>
      </c>
      <c r="J210" s="317">
        <f>-K1841/0.0833333333333333</f>
        <v>0</v>
      </c>
      <c r="K210" s="317"/>
      <c r="L210" s="318">
        <v>44657</v>
      </c>
      <c r="M210" s="318">
        <v>44197</v>
      </c>
      <c r="N210" s="318">
        <v>45291</v>
      </c>
      <c r="O210" s="319">
        <f>YEAR(N210)</f>
        <v>2023</v>
      </c>
      <c r="P210" s="322">
        <f>MONTH(N210)</f>
        <v>12</v>
      </c>
      <c r="Q210" s="320" t="str">
        <f>IF(P210&gt;9,CONCATENATE(O210,P210),CONCATENATE(O210,"0",P210))</f>
        <v>202312</v>
      </c>
      <c r="R210" s="323" t="s">
        <v>985</v>
      </c>
      <c r="S210" s="321">
        <v>0.05</v>
      </c>
      <c r="T210" s="321">
        <v>0</v>
      </c>
      <c r="U210" s="342"/>
      <c r="V210" s="306"/>
      <c r="W210" s="306"/>
      <c r="X210" s="306"/>
      <c r="Y21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306"/>
      <c r="AQ210" s="306"/>
      <c r="AR210" s="280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</row>
    <row r="211" spans="1:100" ht="38.25" hidden="1" customHeight="1" x14ac:dyDescent="0.2">
      <c r="A211" s="302" t="s">
        <v>574</v>
      </c>
      <c r="B211" s="290" t="s">
        <v>184</v>
      </c>
      <c r="C211" s="288" t="s">
        <v>174</v>
      </c>
      <c r="D211" s="301" t="s">
        <v>288</v>
      </c>
      <c r="E211" s="290" t="s">
        <v>56</v>
      </c>
      <c r="F211" s="350" t="s">
        <v>366</v>
      </c>
      <c r="G211" s="290" t="s">
        <v>234</v>
      </c>
      <c r="H211" s="301" t="s">
        <v>292</v>
      </c>
      <c r="I211" s="368">
        <v>1371096.16</v>
      </c>
      <c r="J211" s="317">
        <f>-K1843/0.0833333333333333</f>
        <v>0</v>
      </c>
      <c r="K211" s="317"/>
      <c r="L211" s="318">
        <v>44657</v>
      </c>
      <c r="M211" s="318">
        <v>44197</v>
      </c>
      <c r="N211" s="318">
        <v>45291</v>
      </c>
      <c r="O211" s="319">
        <f>YEAR(N211)</f>
        <v>2023</v>
      </c>
      <c r="P211" s="322">
        <f>MONTH(N211)</f>
        <v>12</v>
      </c>
      <c r="Q211" s="320" t="str">
        <f>IF(P211&gt;9,CONCATENATE(O211,P211),CONCATENATE(O211,"0",P211))</f>
        <v>202312</v>
      </c>
      <c r="R211" s="323" t="s">
        <v>985</v>
      </c>
      <c r="S211" s="321">
        <v>0.05</v>
      </c>
      <c r="T211" s="321">
        <v>0</v>
      </c>
      <c r="U211" s="342"/>
      <c r="V211" s="306"/>
      <c r="W211" s="306"/>
      <c r="X211" s="306"/>
      <c r="Y211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306"/>
      <c r="AQ211" s="306"/>
      <c r="AR211" s="280"/>
    </row>
    <row r="212" spans="1:100" ht="38.25" hidden="1" customHeight="1" x14ac:dyDescent="0.2">
      <c r="A212" s="302" t="s">
        <v>574</v>
      </c>
      <c r="B212" s="302"/>
      <c r="C212" s="294"/>
      <c r="D212" s="301" t="s">
        <v>498</v>
      </c>
      <c r="E212" s="302" t="s">
        <v>71</v>
      </c>
      <c r="F212" s="286" t="s">
        <v>18</v>
      </c>
      <c r="G212" s="302" t="s">
        <v>499</v>
      </c>
      <c r="H212" s="302" t="s">
        <v>500</v>
      </c>
      <c r="I212" s="364">
        <v>810368.77</v>
      </c>
      <c r="J212" s="295">
        <f>-K2212/0.0833333333333333</f>
        <v>0</v>
      </c>
      <c r="K212" s="295"/>
      <c r="L212" s="296">
        <v>44566</v>
      </c>
      <c r="M212" s="296">
        <v>44197</v>
      </c>
      <c r="N212" s="297">
        <v>45291</v>
      </c>
      <c r="O212" s="307">
        <f>YEAR(N212)</f>
        <v>2023</v>
      </c>
      <c r="P212" s="355">
        <f>MONTH(N212)</f>
        <v>12</v>
      </c>
      <c r="Q212" s="356" t="str">
        <f>IF(P212&gt;9,CONCATENATE(O212,P212),CONCATENATE(O212,"0",P212))</f>
        <v>202312</v>
      </c>
      <c r="R212" s="285" t="s">
        <v>270</v>
      </c>
      <c r="S212" s="300">
        <v>0.05</v>
      </c>
      <c r="T212" s="300">
        <v>0</v>
      </c>
      <c r="U212" s="344"/>
      <c r="V212" s="280"/>
      <c r="W212" s="279"/>
      <c r="X212" s="280"/>
      <c r="Y21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324"/>
      <c r="AA212" s="324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79"/>
    </row>
    <row r="213" spans="1:100" ht="38.25" customHeight="1" thickBot="1" x14ac:dyDescent="0.25">
      <c r="A213" s="302" t="s">
        <v>574</v>
      </c>
      <c r="B213" s="293"/>
      <c r="C213" s="314"/>
      <c r="D213" s="348" t="s">
        <v>791</v>
      </c>
      <c r="E213" s="293" t="s">
        <v>57</v>
      </c>
      <c r="F213" s="286" t="s">
        <v>18</v>
      </c>
      <c r="G213" s="302" t="s">
        <v>1166</v>
      </c>
      <c r="H213" s="302" t="s">
        <v>380</v>
      </c>
      <c r="I213" s="365">
        <v>0</v>
      </c>
      <c r="J213" s="260">
        <f>-K2536/0.0833333333333333</f>
        <v>0</v>
      </c>
      <c r="K213" s="260"/>
      <c r="L213" s="261">
        <v>44937</v>
      </c>
      <c r="M213" s="261">
        <v>44562</v>
      </c>
      <c r="N213" s="261">
        <v>45291</v>
      </c>
      <c r="O213" s="275">
        <f>YEAR(N213)</f>
        <v>2023</v>
      </c>
      <c r="P213" s="351">
        <f>MONTH(N213)</f>
        <v>12</v>
      </c>
      <c r="Q213" s="271" t="str">
        <f>IF(P213&gt;9,CONCATENATE(O213,P213),CONCATENATE(O213,"0",P213))</f>
        <v>202312</v>
      </c>
      <c r="R213" s="285" t="s">
        <v>162</v>
      </c>
      <c r="S213" s="263">
        <v>0</v>
      </c>
      <c r="T213" s="263">
        <v>0</v>
      </c>
      <c r="U213" s="340"/>
      <c r="V213" s="289"/>
      <c r="W213" s="289"/>
      <c r="X213" s="306"/>
      <c r="Y21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306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289"/>
      <c r="AM213" s="289"/>
      <c r="AN213" s="289"/>
      <c r="AO213" s="289"/>
      <c r="AP213" s="289"/>
      <c r="AQ213" s="289"/>
      <c r="AR213" s="289"/>
    </row>
    <row r="214" spans="1:100" ht="38.25" hidden="1" customHeight="1" x14ac:dyDescent="0.2">
      <c r="A214" s="302" t="s">
        <v>574</v>
      </c>
      <c r="B214" s="302"/>
      <c r="C214" s="294"/>
      <c r="D214" s="302" t="s">
        <v>498</v>
      </c>
      <c r="E214" s="302" t="s">
        <v>1240</v>
      </c>
      <c r="F214" s="286" t="s">
        <v>18</v>
      </c>
      <c r="G214" s="302" t="s">
        <v>1274</v>
      </c>
      <c r="H214" s="302" t="s">
        <v>1275</v>
      </c>
      <c r="I214" s="364">
        <v>2000000</v>
      </c>
      <c r="J214" s="295">
        <f>-K2535/0.0833333333333333</f>
        <v>0</v>
      </c>
      <c r="K214" s="295"/>
      <c r="L214" s="296">
        <v>44867</v>
      </c>
      <c r="M214" s="296">
        <v>43705</v>
      </c>
      <c r="N214" s="296">
        <v>45291</v>
      </c>
      <c r="O214" s="307">
        <f>YEAR(N214)</f>
        <v>2023</v>
      </c>
      <c r="P214" s="325">
        <f>MONTH(N214)</f>
        <v>12</v>
      </c>
      <c r="Q214" s="308" t="str">
        <f>IF(P214&gt;9,CONCATENATE(O214,P214),CONCATENATE(O214,"0",P214))</f>
        <v>202312</v>
      </c>
      <c r="R214" s="285" t="s">
        <v>83</v>
      </c>
      <c r="S214" s="300">
        <v>0</v>
      </c>
      <c r="T214" s="300">
        <v>0</v>
      </c>
      <c r="U214" s="339"/>
      <c r="V214" s="280"/>
      <c r="W214" s="280"/>
      <c r="X214" s="324"/>
      <c r="Y21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324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</row>
    <row r="215" spans="1:100" ht="38.25" hidden="1" customHeight="1" x14ac:dyDescent="0.2">
      <c r="A215" s="302" t="s">
        <v>574</v>
      </c>
      <c r="B215" s="302"/>
      <c r="C215" s="294"/>
      <c r="D215" s="302" t="s">
        <v>289</v>
      </c>
      <c r="E215" s="302" t="s">
        <v>1240</v>
      </c>
      <c r="F215" s="286" t="s">
        <v>18</v>
      </c>
      <c r="G215" s="302" t="s">
        <v>1274</v>
      </c>
      <c r="H215" s="302" t="s">
        <v>1276</v>
      </c>
      <c r="I215" s="364">
        <v>2000000</v>
      </c>
      <c r="J215" s="295">
        <f>-K2536/0.0833333333333333</f>
        <v>0</v>
      </c>
      <c r="K215" s="295"/>
      <c r="L215" s="296">
        <v>44867</v>
      </c>
      <c r="M215" s="296">
        <v>43705</v>
      </c>
      <c r="N215" s="296">
        <v>45291</v>
      </c>
      <c r="O215" s="307">
        <f>YEAR(N215)</f>
        <v>2023</v>
      </c>
      <c r="P215" s="325">
        <f>MONTH(N215)</f>
        <v>12</v>
      </c>
      <c r="Q215" s="308" t="str">
        <f>IF(P215&gt;9,CONCATENATE(O215,P215),CONCATENATE(O215,"0",P215))</f>
        <v>202312</v>
      </c>
      <c r="R215" s="285" t="s">
        <v>83</v>
      </c>
      <c r="S215" s="300">
        <v>0</v>
      </c>
      <c r="T215" s="300">
        <v>0</v>
      </c>
      <c r="U215" s="339"/>
      <c r="V215" s="280"/>
      <c r="W215" s="280"/>
      <c r="X215" s="324"/>
      <c r="Y21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24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</row>
    <row r="216" spans="1:100" ht="38.25" hidden="1" customHeight="1" thickBot="1" x14ac:dyDescent="0.25">
      <c r="A216" s="302" t="s">
        <v>574</v>
      </c>
      <c r="B216" s="302"/>
      <c r="C216" s="294"/>
      <c r="D216" s="348" t="s">
        <v>290</v>
      </c>
      <c r="E216" s="302" t="s">
        <v>1240</v>
      </c>
      <c r="F216" s="286" t="s">
        <v>18</v>
      </c>
      <c r="G216" s="302" t="s">
        <v>1274</v>
      </c>
      <c r="H216" s="302" t="s">
        <v>1277</v>
      </c>
      <c r="I216" s="364">
        <v>2000000</v>
      </c>
      <c r="J216" s="295">
        <f>-K2537/0.0833333333333333</f>
        <v>0</v>
      </c>
      <c r="K216" s="295"/>
      <c r="L216" s="296">
        <v>44867</v>
      </c>
      <c r="M216" s="296">
        <v>43705</v>
      </c>
      <c r="N216" s="296">
        <v>45291</v>
      </c>
      <c r="O216" s="307">
        <f>YEAR(N216)</f>
        <v>2023</v>
      </c>
      <c r="P216" s="325">
        <f>MONTH(N216)</f>
        <v>12</v>
      </c>
      <c r="Q216" s="308" t="str">
        <f>IF(P216&gt;9,CONCATENATE(O216,P216),CONCATENATE(O216,"0",P216))</f>
        <v>202312</v>
      </c>
      <c r="R216" s="285" t="s">
        <v>83</v>
      </c>
      <c r="S216" s="300">
        <v>0</v>
      </c>
      <c r="T216" s="300">
        <v>0</v>
      </c>
      <c r="U216" s="339"/>
      <c r="V216" s="280"/>
      <c r="W216" s="280"/>
      <c r="X216" s="324"/>
      <c r="Y21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324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</row>
    <row r="217" spans="1:100" ht="38.25" hidden="1" customHeight="1" thickBot="1" x14ac:dyDescent="0.25">
      <c r="A217" s="302" t="s">
        <v>574</v>
      </c>
      <c r="B217" s="302"/>
      <c r="C217" s="294"/>
      <c r="D217" s="348" t="s">
        <v>288</v>
      </c>
      <c r="E217" s="302" t="s">
        <v>1240</v>
      </c>
      <c r="F217" s="286" t="s">
        <v>18</v>
      </c>
      <c r="G217" s="302" t="s">
        <v>1274</v>
      </c>
      <c r="H217" s="302" t="s">
        <v>1278</v>
      </c>
      <c r="I217" s="364">
        <v>2000000</v>
      </c>
      <c r="J217" s="295">
        <f>-K2538/0.0833333333333333</f>
        <v>0</v>
      </c>
      <c r="K217" s="295"/>
      <c r="L217" s="296">
        <v>44867</v>
      </c>
      <c r="M217" s="296">
        <v>43705</v>
      </c>
      <c r="N217" s="296">
        <v>45291</v>
      </c>
      <c r="O217" s="307">
        <f>YEAR(N217)</f>
        <v>2023</v>
      </c>
      <c r="P217" s="325">
        <f>MONTH(N217)</f>
        <v>12</v>
      </c>
      <c r="Q217" s="308" t="str">
        <f>IF(P217&gt;9,CONCATENATE(O217,P217),CONCATENATE(O217,"0",P217))</f>
        <v>202312</v>
      </c>
      <c r="R217" s="285" t="s">
        <v>83</v>
      </c>
      <c r="S217" s="300">
        <v>0</v>
      </c>
      <c r="T217" s="300">
        <v>0</v>
      </c>
      <c r="U217" s="339"/>
      <c r="V217" s="280"/>
      <c r="W217" s="280"/>
      <c r="X217" s="324"/>
      <c r="Y21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324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/>
      <c r="AO217" s="280"/>
      <c r="AP217" s="280"/>
      <c r="AQ217" s="280"/>
      <c r="AR217" s="280"/>
    </row>
    <row r="218" spans="1:100" ht="38.25" hidden="1" customHeight="1" thickBot="1" x14ac:dyDescent="0.25">
      <c r="A218" s="302" t="s">
        <v>574</v>
      </c>
      <c r="B218" s="302"/>
      <c r="C218" s="294"/>
      <c r="D218" s="348" t="s">
        <v>291</v>
      </c>
      <c r="E218" s="302" t="s">
        <v>1240</v>
      </c>
      <c r="F218" s="286" t="s">
        <v>18</v>
      </c>
      <c r="G218" s="302" t="s">
        <v>1274</v>
      </c>
      <c r="H218" s="302" t="s">
        <v>1279</v>
      </c>
      <c r="I218" s="364">
        <v>2000000</v>
      </c>
      <c r="J218" s="295">
        <f>-K2539/0.0833333333333333</f>
        <v>0</v>
      </c>
      <c r="K218" s="295"/>
      <c r="L218" s="296">
        <v>44867</v>
      </c>
      <c r="M218" s="296">
        <v>43705</v>
      </c>
      <c r="N218" s="296">
        <v>45291</v>
      </c>
      <c r="O218" s="307">
        <f>YEAR(N218)</f>
        <v>2023</v>
      </c>
      <c r="P218" s="325">
        <f>MONTH(N218)</f>
        <v>12</v>
      </c>
      <c r="Q218" s="308" t="str">
        <f>IF(P218&gt;9,CONCATENATE(O218,P218),CONCATENATE(O218,"0",P218))</f>
        <v>202312</v>
      </c>
      <c r="R218" s="285" t="s">
        <v>83</v>
      </c>
      <c r="S218" s="300">
        <v>0</v>
      </c>
      <c r="T218" s="300">
        <v>0</v>
      </c>
      <c r="U218" s="339"/>
      <c r="V218" s="280"/>
      <c r="W218" s="280"/>
      <c r="X218" s="324"/>
      <c r="Y21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324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</row>
    <row r="219" spans="1:100" ht="38.25" hidden="1" customHeight="1" x14ac:dyDescent="0.2">
      <c r="A219" s="303" t="s">
        <v>910</v>
      </c>
      <c r="B219" s="293"/>
      <c r="C219" s="314"/>
      <c r="D219" s="290" t="s">
        <v>516</v>
      </c>
      <c r="E219" s="293" t="s">
        <v>60</v>
      </c>
      <c r="F219" s="259" t="s">
        <v>18</v>
      </c>
      <c r="G219" s="293" t="s">
        <v>517</v>
      </c>
      <c r="H219" s="293" t="s">
        <v>492</v>
      </c>
      <c r="I219" s="365">
        <v>1000000</v>
      </c>
      <c r="J219" s="260">
        <f>-K2368/0.0833333333333333</f>
        <v>0</v>
      </c>
      <c r="K219" s="260"/>
      <c r="L219" s="261">
        <v>43845</v>
      </c>
      <c r="M219" s="261">
        <v>43845</v>
      </c>
      <c r="N219" s="262">
        <v>45291</v>
      </c>
      <c r="O219" s="273">
        <f>YEAR(N219)</f>
        <v>2023</v>
      </c>
      <c r="P219" s="273">
        <f>MONTH(N219)</f>
        <v>12</v>
      </c>
      <c r="Q219" s="267" t="str">
        <f>IF(P219&gt;9,CONCATENATE(O219,P219),CONCATENATE(O219,"0",P219))</f>
        <v>202312</v>
      </c>
      <c r="R219" s="257">
        <v>0</v>
      </c>
      <c r="S219" s="263">
        <v>0</v>
      </c>
      <c r="T219" s="263">
        <v>0</v>
      </c>
      <c r="U219" s="340"/>
      <c r="V219" s="289"/>
      <c r="W219" s="287"/>
      <c r="X219" s="289"/>
      <c r="Y219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287"/>
      <c r="AP219" s="287"/>
      <c r="AQ219" s="287"/>
      <c r="AR219" s="289"/>
    </row>
    <row r="220" spans="1:100" ht="38.25" hidden="1" customHeight="1" x14ac:dyDescent="0.2">
      <c r="A220" s="302" t="s">
        <v>40</v>
      </c>
      <c r="B220" s="302"/>
      <c r="C220" s="294"/>
      <c r="D220" s="301" t="s">
        <v>1206</v>
      </c>
      <c r="E220" s="302" t="s">
        <v>57</v>
      </c>
      <c r="F220" s="286" t="s">
        <v>18</v>
      </c>
      <c r="G220" s="302" t="s">
        <v>1209</v>
      </c>
      <c r="H220" s="302" t="s">
        <v>1208</v>
      </c>
      <c r="I220" s="364">
        <v>595900</v>
      </c>
      <c r="J220" s="295">
        <f>-K2542/0.0833333333333333</f>
        <v>0</v>
      </c>
      <c r="K220" s="295"/>
      <c r="L220" s="296">
        <v>44902</v>
      </c>
      <c r="M220" s="296">
        <v>44881</v>
      </c>
      <c r="N220" s="296">
        <v>45291</v>
      </c>
      <c r="O220" s="307">
        <f>YEAR(N220)</f>
        <v>2023</v>
      </c>
      <c r="P220" s="325">
        <f>MONTH(N220)</f>
        <v>12</v>
      </c>
      <c r="Q220" s="308" t="str">
        <f>IF(P220&gt;9,CONCATENATE(O220,P220),CONCATENATE(O220,"0",P220))</f>
        <v>202312</v>
      </c>
      <c r="R220" s="285">
        <v>0</v>
      </c>
      <c r="S220" s="300">
        <v>0</v>
      </c>
      <c r="T220" s="300">
        <v>0</v>
      </c>
      <c r="U220" s="339"/>
      <c r="V220" s="280"/>
      <c r="W220" s="280"/>
      <c r="X220" s="324"/>
      <c r="Y22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24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</row>
    <row r="221" spans="1:100" ht="38.25" customHeight="1" x14ac:dyDescent="0.2">
      <c r="A221" s="302" t="s">
        <v>381</v>
      </c>
      <c r="B221" s="302"/>
      <c r="C221" s="294"/>
      <c r="D221" s="301" t="s">
        <v>479</v>
      </c>
      <c r="E221" s="302" t="s">
        <v>65</v>
      </c>
      <c r="F221" s="286" t="s">
        <v>481</v>
      </c>
      <c r="G221" s="302" t="s">
        <v>480</v>
      </c>
      <c r="H221" s="302" t="s">
        <v>482</v>
      </c>
      <c r="I221" s="364">
        <v>22060929</v>
      </c>
      <c r="J221" s="295">
        <f>-K2284/0.0833333333333333</f>
        <v>0</v>
      </c>
      <c r="K221" s="295"/>
      <c r="L221" s="296">
        <v>43726</v>
      </c>
      <c r="M221" s="296">
        <v>43726</v>
      </c>
      <c r="N221" s="296">
        <v>45291</v>
      </c>
      <c r="O221" s="307">
        <f>YEAR(N221)</f>
        <v>2023</v>
      </c>
      <c r="P221" s="298">
        <f>MONTH(N221)</f>
        <v>12</v>
      </c>
      <c r="Q221" s="308" t="str">
        <f>IF(P221&gt;9,CONCATENATE(O221,P221),CONCATENATE(O221,"0",P221))</f>
        <v>202312</v>
      </c>
      <c r="R221" s="285" t="s">
        <v>162</v>
      </c>
      <c r="S221" s="300">
        <v>0.06</v>
      </c>
      <c r="T221" s="300">
        <v>0.1</v>
      </c>
      <c r="U221" s="339"/>
      <c r="V221" s="280"/>
      <c r="W221" s="279"/>
      <c r="X221" s="280"/>
      <c r="Y221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324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79"/>
    </row>
    <row r="222" spans="1:100" s="352" customFormat="1" ht="38.25" customHeight="1" x14ac:dyDescent="0.2">
      <c r="A222" s="302" t="s">
        <v>381</v>
      </c>
      <c r="B222" s="302"/>
      <c r="C222" s="294"/>
      <c r="D222" s="301" t="s">
        <v>483</v>
      </c>
      <c r="E222" s="302" t="s">
        <v>65</v>
      </c>
      <c r="F222" s="286" t="s">
        <v>484</v>
      </c>
      <c r="G222" s="302" t="s">
        <v>485</v>
      </c>
      <c r="H222" s="302" t="s">
        <v>486</v>
      </c>
      <c r="I222" s="364">
        <v>18336433</v>
      </c>
      <c r="J222" s="295">
        <f>-K2286/0.0833333333333333</f>
        <v>0</v>
      </c>
      <c r="K222" s="295"/>
      <c r="L222" s="296">
        <v>43726</v>
      </c>
      <c r="M222" s="296">
        <v>43831</v>
      </c>
      <c r="N222" s="296">
        <v>45291</v>
      </c>
      <c r="O222" s="307">
        <f>YEAR(N222)</f>
        <v>2023</v>
      </c>
      <c r="P222" s="298">
        <f>MONTH(N222)</f>
        <v>12</v>
      </c>
      <c r="Q222" s="308" t="str">
        <f>IF(P222&gt;9,CONCATENATE(O222,P222),CONCATENATE(O222,"0",P222))</f>
        <v>202312</v>
      </c>
      <c r="R222" s="285" t="s">
        <v>162</v>
      </c>
      <c r="S222" s="300">
        <v>0.11</v>
      </c>
      <c r="T222" s="300">
        <v>0.12</v>
      </c>
      <c r="U222" s="339"/>
      <c r="V222" s="280"/>
      <c r="W222" s="279"/>
      <c r="X222" s="280"/>
      <c r="Y222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324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79"/>
    </row>
    <row r="223" spans="1:100" ht="38.25" hidden="1" customHeight="1" x14ac:dyDescent="0.2">
      <c r="A223" s="302" t="s">
        <v>1384</v>
      </c>
      <c r="B223" s="373"/>
      <c r="C223" s="374"/>
      <c r="D223" s="301" t="s">
        <v>1384</v>
      </c>
      <c r="E223" s="302" t="s">
        <v>61</v>
      </c>
      <c r="F223" s="286" t="s">
        <v>22</v>
      </c>
      <c r="G223" s="302" t="s">
        <v>1234</v>
      </c>
      <c r="H223" s="302" t="s">
        <v>1235</v>
      </c>
      <c r="I223" s="364">
        <v>166500</v>
      </c>
      <c r="J223" s="295">
        <f>-K2544/0.0833333333333333</f>
        <v>0</v>
      </c>
      <c r="K223" s="295"/>
      <c r="L223" s="296">
        <v>44902</v>
      </c>
      <c r="M223" s="296">
        <v>44927</v>
      </c>
      <c r="N223" s="296">
        <v>45291</v>
      </c>
      <c r="O223" s="307">
        <f>YEAR(N223)</f>
        <v>2023</v>
      </c>
      <c r="P223" s="325">
        <f>MONTH(N223)</f>
        <v>12</v>
      </c>
      <c r="Q223" s="308" t="str">
        <f>IF(P223&gt;9,CONCATENATE(O223,P223),CONCATENATE(O223,"0",P223))</f>
        <v>202312</v>
      </c>
      <c r="R223" s="285">
        <v>0</v>
      </c>
      <c r="S223" s="300">
        <v>0</v>
      </c>
      <c r="T223" s="300">
        <v>0</v>
      </c>
      <c r="U223" s="339"/>
      <c r="V223" s="280"/>
      <c r="W223" s="280"/>
      <c r="X223" s="324"/>
      <c r="Y22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324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</row>
    <row r="224" spans="1:100" ht="38.25" hidden="1" customHeight="1" x14ac:dyDescent="0.2">
      <c r="A224" s="302" t="s">
        <v>248</v>
      </c>
      <c r="B224" s="302"/>
      <c r="C224" s="294"/>
      <c r="D224" s="302" t="s">
        <v>559</v>
      </c>
      <c r="E224" s="302" t="s">
        <v>59</v>
      </c>
      <c r="F224" s="286" t="s">
        <v>560</v>
      </c>
      <c r="G224" s="302" t="s">
        <v>405</v>
      </c>
      <c r="H224" s="302" t="s">
        <v>1173</v>
      </c>
      <c r="I224" s="364">
        <v>0</v>
      </c>
      <c r="J224" s="295">
        <f>-K2546/0.0833333333333333</f>
        <v>0</v>
      </c>
      <c r="K224" s="295"/>
      <c r="L224" s="296">
        <v>44937</v>
      </c>
      <c r="M224" s="296">
        <v>44934</v>
      </c>
      <c r="N224" s="296">
        <v>45298</v>
      </c>
      <c r="O224" s="307">
        <f>YEAR(N224)</f>
        <v>2024</v>
      </c>
      <c r="P224" s="325">
        <f>MONTH(N224)</f>
        <v>1</v>
      </c>
      <c r="Q224" s="308" t="str">
        <f>IF(P224&gt;9,CONCATENATE(O224,P224),CONCATENATE(O224,"0",P224))</f>
        <v>202401</v>
      </c>
      <c r="R224" s="285" t="s">
        <v>77</v>
      </c>
      <c r="S224" s="300">
        <v>0</v>
      </c>
      <c r="T224" s="300">
        <v>0</v>
      </c>
      <c r="U224" s="339"/>
      <c r="V224" s="280"/>
      <c r="W224" s="280"/>
      <c r="X224" s="324"/>
      <c r="Y22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324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0"/>
      <c r="AN224" s="280"/>
      <c r="AO224" s="280"/>
      <c r="AP224" s="280"/>
      <c r="AQ224" s="280"/>
      <c r="AR224" s="280"/>
    </row>
    <row r="225" spans="1:44" ht="38.25" customHeight="1" x14ac:dyDescent="0.2">
      <c r="A225" s="302" t="s">
        <v>1384</v>
      </c>
      <c r="B225" s="373"/>
      <c r="C225" s="374"/>
      <c r="D225" s="302" t="s">
        <v>1384</v>
      </c>
      <c r="E225" s="302" t="s">
        <v>59</v>
      </c>
      <c r="F225" s="286" t="s">
        <v>541</v>
      </c>
      <c r="G225" s="302" t="s">
        <v>1177</v>
      </c>
      <c r="H225" s="302" t="s">
        <v>1178</v>
      </c>
      <c r="I225" s="364">
        <v>200000</v>
      </c>
      <c r="J225" s="295">
        <f>-K2547/0.0833333333333333</f>
        <v>0</v>
      </c>
      <c r="K225" s="295"/>
      <c r="L225" s="296">
        <v>44937</v>
      </c>
      <c r="M225" s="296">
        <v>44934</v>
      </c>
      <c r="N225" s="296">
        <v>45298</v>
      </c>
      <c r="O225" s="307">
        <f>YEAR(N225)</f>
        <v>2024</v>
      </c>
      <c r="P225" s="325">
        <f>MONTH(N225)</f>
        <v>1</v>
      </c>
      <c r="Q225" s="308" t="str">
        <f>IF(P225&gt;9,CONCATENATE(O225,P225),CONCATENATE(O225,"0",P225))</f>
        <v>202401</v>
      </c>
      <c r="R225" s="285" t="s">
        <v>162</v>
      </c>
      <c r="S225" s="300">
        <v>0</v>
      </c>
      <c r="T225" s="300">
        <v>0</v>
      </c>
      <c r="U225" s="339"/>
      <c r="V225" s="280"/>
      <c r="W225" s="280"/>
      <c r="X225" s="324"/>
      <c r="Y22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24"/>
      <c r="AA225" s="280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280"/>
      <c r="AM225" s="280"/>
      <c r="AN225" s="280"/>
      <c r="AO225" s="280"/>
      <c r="AP225" s="280"/>
      <c r="AQ225" s="280"/>
      <c r="AR225" s="280"/>
    </row>
    <row r="226" spans="1:44" ht="38.25" customHeight="1" x14ac:dyDescent="0.2">
      <c r="A226" s="302" t="s">
        <v>1384</v>
      </c>
      <c r="B226" s="373"/>
      <c r="C226" s="374"/>
      <c r="D226" s="302" t="s">
        <v>1384</v>
      </c>
      <c r="E226" s="302" t="s">
        <v>59</v>
      </c>
      <c r="F226" s="286" t="s">
        <v>541</v>
      </c>
      <c r="G226" s="302" t="s">
        <v>1177</v>
      </c>
      <c r="H226" s="302" t="s">
        <v>1179</v>
      </c>
      <c r="I226" s="364">
        <v>200000</v>
      </c>
      <c r="J226" s="295">
        <f>-K2548/0.0833333333333333</f>
        <v>0</v>
      </c>
      <c r="K226" s="295"/>
      <c r="L226" s="296">
        <v>44937</v>
      </c>
      <c r="M226" s="296">
        <v>44934</v>
      </c>
      <c r="N226" s="296">
        <v>45298</v>
      </c>
      <c r="O226" s="307">
        <f>YEAR(N226)</f>
        <v>2024</v>
      </c>
      <c r="P226" s="325">
        <f>MONTH(N226)</f>
        <v>1</v>
      </c>
      <c r="Q226" s="308" t="str">
        <f>IF(P226&gt;9,CONCATENATE(O226,P226),CONCATENATE(O226,"0",P226))</f>
        <v>202401</v>
      </c>
      <c r="R226" s="285" t="s">
        <v>162</v>
      </c>
      <c r="S226" s="300">
        <v>0</v>
      </c>
      <c r="T226" s="300">
        <v>0</v>
      </c>
      <c r="U226" s="339"/>
      <c r="V226" s="280"/>
      <c r="W226" s="280"/>
      <c r="X226" s="324"/>
      <c r="Y22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324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</row>
    <row r="227" spans="1:44" ht="33.75" customHeight="1" x14ac:dyDescent="0.2">
      <c r="A227" s="303" t="s">
        <v>511</v>
      </c>
      <c r="B227" s="288"/>
      <c r="C227" s="314"/>
      <c r="D227" s="290" t="s">
        <v>693</v>
      </c>
      <c r="E227" s="288" t="s">
        <v>55</v>
      </c>
      <c r="F227" s="259" t="s">
        <v>694</v>
      </c>
      <c r="G227" s="288" t="s">
        <v>695</v>
      </c>
      <c r="H227" s="288" t="s">
        <v>696</v>
      </c>
      <c r="I227" s="367">
        <v>196500</v>
      </c>
      <c r="J227" s="255">
        <f>-K2414/0.0833333333333333</f>
        <v>0</v>
      </c>
      <c r="K227" s="255"/>
      <c r="L227" s="256">
        <v>44216</v>
      </c>
      <c r="M227" s="256">
        <v>44216</v>
      </c>
      <c r="N227" s="256">
        <v>45310</v>
      </c>
      <c r="O227" s="274">
        <f>YEAR(N227)</f>
        <v>2024</v>
      </c>
      <c r="P227" s="273">
        <f>MONTH(N227)</f>
        <v>1</v>
      </c>
      <c r="Q227" s="270" t="str">
        <f>IF(P227&gt;9,CONCATENATE(O227,P227),CONCATENATE(O227,"0",P227))</f>
        <v>202401</v>
      </c>
      <c r="R227" s="257" t="s">
        <v>162</v>
      </c>
      <c r="S227" s="258">
        <v>0.36</v>
      </c>
      <c r="T227" s="258">
        <v>0.13</v>
      </c>
      <c r="U227" s="340"/>
      <c r="V227" s="287"/>
      <c r="W227" s="287"/>
      <c r="X227" s="287"/>
      <c r="Y227" s="28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306"/>
      <c r="AA227" s="289"/>
      <c r="AB227" s="289"/>
      <c r="AC227" s="289"/>
      <c r="AD227" s="289"/>
      <c r="AE227" s="289"/>
      <c r="AF227" s="289"/>
      <c r="AG227" s="289"/>
      <c r="AH227" s="289"/>
      <c r="AI227" s="289"/>
      <c r="AJ227" s="289"/>
      <c r="AK227" s="289"/>
      <c r="AL227" s="289"/>
      <c r="AM227" s="289"/>
      <c r="AN227" s="289"/>
      <c r="AO227" s="289"/>
      <c r="AP227" s="289"/>
      <c r="AQ227" s="289"/>
      <c r="AR227" s="287"/>
    </row>
    <row r="228" spans="1:44" ht="33.75" hidden="1" customHeight="1" x14ac:dyDescent="0.2">
      <c r="A228" s="303" t="s">
        <v>573</v>
      </c>
      <c r="B228" s="303"/>
      <c r="C228" s="294"/>
      <c r="D228" s="303" t="s">
        <v>729</v>
      </c>
      <c r="E228" s="303" t="s">
        <v>57</v>
      </c>
      <c r="F228" s="291" t="s">
        <v>18</v>
      </c>
      <c r="G228" s="303" t="s">
        <v>728</v>
      </c>
      <c r="H228" s="303" t="s">
        <v>194</v>
      </c>
      <c r="I228" s="366">
        <v>115255</v>
      </c>
      <c r="J228" s="309">
        <f>-K2475/0.0833333333333333</f>
        <v>0</v>
      </c>
      <c r="K228" s="309"/>
      <c r="L228" s="292">
        <v>44258</v>
      </c>
      <c r="M228" s="292">
        <v>44217</v>
      </c>
      <c r="N228" s="292">
        <v>45311</v>
      </c>
      <c r="O228" s="310">
        <f>YEAR(N228)</f>
        <v>2024</v>
      </c>
      <c r="P228" s="298">
        <f>MONTH(N228)</f>
        <v>1</v>
      </c>
      <c r="Q228" s="311" t="str">
        <f>IF(P228&gt;9,CONCATENATE(O228,P228),CONCATENATE(O228,"0",P228))</f>
        <v>202401</v>
      </c>
      <c r="R228" s="285">
        <v>0</v>
      </c>
      <c r="S228" s="312">
        <v>0</v>
      </c>
      <c r="T228" s="312">
        <v>0</v>
      </c>
      <c r="U228" s="339"/>
      <c r="V228" s="280"/>
      <c r="W228" s="279"/>
      <c r="X228" s="280"/>
      <c r="Y228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24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  <c r="AR228" s="279"/>
    </row>
    <row r="229" spans="1:44" ht="43.5" hidden="1" customHeight="1" x14ac:dyDescent="0.2">
      <c r="A229" s="288" t="s">
        <v>40</v>
      </c>
      <c r="B229" s="288" t="s">
        <v>170</v>
      </c>
      <c r="C229" s="314" t="s">
        <v>174</v>
      </c>
      <c r="D229" s="301" t="s">
        <v>279</v>
      </c>
      <c r="E229" s="288" t="s">
        <v>56</v>
      </c>
      <c r="F229" s="253" t="s">
        <v>22</v>
      </c>
      <c r="G229" s="288" t="s">
        <v>191</v>
      </c>
      <c r="H229" s="288" t="s">
        <v>33</v>
      </c>
      <c r="I229" s="367">
        <v>2400000</v>
      </c>
      <c r="J229" s="255">
        <f>-K2377/0.0833333333333333</f>
        <v>0</v>
      </c>
      <c r="K229" s="255"/>
      <c r="L229" s="256">
        <v>44524</v>
      </c>
      <c r="M229" s="256">
        <v>44583</v>
      </c>
      <c r="N229" s="256">
        <v>45312</v>
      </c>
      <c r="O229" s="274">
        <f>YEAR(N229)</f>
        <v>2024</v>
      </c>
      <c r="P229" s="273">
        <f>MONTH(N229)</f>
        <v>1</v>
      </c>
      <c r="Q229" s="270" t="str">
        <f>IF(P229&gt;9,CONCATENATE(O229,P229),CONCATENATE(O229,"0",P229))</f>
        <v>202401</v>
      </c>
      <c r="R229" s="285">
        <v>0</v>
      </c>
      <c r="S229" s="258">
        <v>0</v>
      </c>
      <c r="T229" s="258">
        <v>0</v>
      </c>
      <c r="U229" s="341"/>
      <c r="V229" s="287"/>
      <c r="W229" s="287"/>
      <c r="X229" s="287"/>
      <c r="Y229" s="23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279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</row>
    <row r="230" spans="1:44" ht="43.5" customHeight="1" x14ac:dyDescent="0.2">
      <c r="A230" s="293" t="s">
        <v>248</v>
      </c>
      <c r="B230" s="293"/>
      <c r="C230" s="314"/>
      <c r="D230" s="293" t="s">
        <v>1160</v>
      </c>
      <c r="E230" s="293" t="s">
        <v>59</v>
      </c>
      <c r="F230" s="259" t="s">
        <v>18</v>
      </c>
      <c r="G230" s="293" t="s">
        <v>1161</v>
      </c>
      <c r="H230" s="293" t="s">
        <v>1162</v>
      </c>
      <c r="I230" s="365">
        <v>9000</v>
      </c>
      <c r="J230" s="260">
        <f>-K2553/0.0833333333333333</f>
        <v>0</v>
      </c>
      <c r="K230" s="260"/>
      <c r="L230" s="261">
        <v>44944</v>
      </c>
      <c r="M230" s="261">
        <v>44950</v>
      </c>
      <c r="N230" s="261">
        <v>45315</v>
      </c>
      <c r="O230" s="275">
        <f>YEAR(N230)</f>
        <v>2024</v>
      </c>
      <c r="P230" s="351">
        <f>MONTH(N230)</f>
        <v>1</v>
      </c>
      <c r="Q230" s="271" t="str">
        <f>IF(P230&gt;9,CONCATENATE(O230,P230),CONCATENATE(O230,"0",P230))</f>
        <v>202401</v>
      </c>
      <c r="R230" s="285" t="s">
        <v>162</v>
      </c>
      <c r="S230" s="263">
        <v>0</v>
      </c>
      <c r="T230" s="263">
        <v>0</v>
      </c>
      <c r="U230" s="340"/>
      <c r="V230" s="289"/>
      <c r="W230" s="289"/>
      <c r="X230" s="306"/>
      <c r="Y23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06"/>
      <c r="AA230" s="289"/>
      <c r="AB230" s="289"/>
      <c r="AC230" s="289"/>
      <c r="AD230" s="289"/>
      <c r="AE230" s="289"/>
      <c r="AF230" s="289"/>
      <c r="AG230" s="289"/>
      <c r="AH230" s="289"/>
      <c r="AI230" s="289"/>
      <c r="AJ230" s="289"/>
      <c r="AK230" s="289"/>
      <c r="AL230" s="289"/>
      <c r="AM230" s="289"/>
      <c r="AN230" s="289"/>
      <c r="AO230" s="289"/>
      <c r="AP230" s="289"/>
      <c r="AQ230" s="289"/>
      <c r="AR230" s="289"/>
    </row>
    <row r="231" spans="1:44" ht="43.5" customHeight="1" x14ac:dyDescent="0.2">
      <c r="A231" s="302" t="s">
        <v>574</v>
      </c>
      <c r="B231" s="302"/>
      <c r="C231" s="294"/>
      <c r="D231" s="303" t="s">
        <v>1059</v>
      </c>
      <c r="E231" s="303" t="s">
        <v>71</v>
      </c>
      <c r="F231" s="286" t="s">
        <v>18</v>
      </c>
      <c r="G231" s="303" t="s">
        <v>1060</v>
      </c>
      <c r="H231" s="303" t="s">
        <v>1061</v>
      </c>
      <c r="I231" s="366">
        <v>132940.16</v>
      </c>
      <c r="J231" s="309">
        <f>-K2525/0.0833333333333333</f>
        <v>0</v>
      </c>
      <c r="K231" s="309"/>
      <c r="L231" s="292">
        <v>44608</v>
      </c>
      <c r="M231" s="292">
        <v>44586</v>
      </c>
      <c r="N231" s="292">
        <v>45315</v>
      </c>
      <c r="O231" s="310">
        <f>YEAR(N231)</f>
        <v>2024</v>
      </c>
      <c r="P231" s="298">
        <f>MONTH(N231)</f>
        <v>1</v>
      </c>
      <c r="Q231" s="311" t="str">
        <f>IF(P231&gt;9,CONCATENATE(O231,P231),CONCATENATE(O231,"0",P231))</f>
        <v>202401</v>
      </c>
      <c r="R231" s="285" t="s">
        <v>162</v>
      </c>
      <c r="S231" s="312">
        <v>0</v>
      </c>
      <c r="T231" s="312">
        <v>0</v>
      </c>
      <c r="U231" s="344"/>
      <c r="V231" s="280"/>
      <c r="W231" s="279"/>
      <c r="X231" s="324"/>
      <c r="Y23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  <c r="AR231" s="280"/>
    </row>
    <row r="232" spans="1:44" ht="43.5" hidden="1" customHeight="1" x14ac:dyDescent="0.2">
      <c r="A232" s="293" t="s">
        <v>574</v>
      </c>
      <c r="B232" s="302"/>
      <c r="C232" s="294"/>
      <c r="D232" s="301" t="s">
        <v>1004</v>
      </c>
      <c r="E232" s="302" t="s">
        <v>55</v>
      </c>
      <c r="F232" s="286" t="s">
        <v>1005</v>
      </c>
      <c r="G232" s="302" t="s">
        <v>1006</v>
      </c>
      <c r="H232" s="302" t="s">
        <v>1007</v>
      </c>
      <c r="I232" s="364">
        <v>179580</v>
      </c>
      <c r="J232" s="295">
        <f>-K2512/0.0833333333333333</f>
        <v>0</v>
      </c>
      <c r="K232" s="295"/>
      <c r="L232" s="296">
        <v>44580</v>
      </c>
      <c r="M232" s="296">
        <v>44591</v>
      </c>
      <c r="N232" s="297">
        <v>45320</v>
      </c>
      <c r="O232" s="298">
        <f>YEAR(N232)</f>
        <v>2024</v>
      </c>
      <c r="P232" s="298">
        <f>MONTH(N232)</f>
        <v>1</v>
      </c>
      <c r="Q232" s="299" t="str">
        <f>IF(P232&gt;9,CONCATENATE(O232,P232),CONCATENATE(O232,"0",P232))</f>
        <v>202401</v>
      </c>
      <c r="R232" s="285" t="s">
        <v>83</v>
      </c>
      <c r="S232" s="300">
        <v>0</v>
      </c>
      <c r="T232" s="300">
        <v>0</v>
      </c>
      <c r="U232" s="339"/>
      <c r="V232" s="279"/>
      <c r="W232" s="279"/>
      <c r="X232" s="279"/>
      <c r="Y23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279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</row>
    <row r="233" spans="1:44" ht="43.5" hidden="1" customHeight="1" x14ac:dyDescent="0.2">
      <c r="A233" s="302" t="s">
        <v>1118</v>
      </c>
      <c r="B233" s="288"/>
      <c r="C233" s="314"/>
      <c r="D233" s="288" t="s">
        <v>862</v>
      </c>
      <c r="E233" s="293" t="s">
        <v>60</v>
      </c>
      <c r="F233" s="253" t="s">
        <v>22</v>
      </c>
      <c r="G233" s="288" t="s">
        <v>863</v>
      </c>
      <c r="H233" s="288" t="s">
        <v>864</v>
      </c>
      <c r="I233" s="367">
        <v>300000</v>
      </c>
      <c r="J233" s="255">
        <f>-K2513/0.0833333333333333</f>
        <v>0</v>
      </c>
      <c r="K233" s="255"/>
      <c r="L233" s="256">
        <v>44468</v>
      </c>
      <c r="M233" s="256">
        <v>44468</v>
      </c>
      <c r="N233" s="256">
        <v>45337</v>
      </c>
      <c r="O233" s="274">
        <f>YEAR(N233)</f>
        <v>2024</v>
      </c>
      <c r="P233" s="273">
        <f>MONTH(N233)</f>
        <v>2</v>
      </c>
      <c r="Q233" s="270" t="str">
        <f>IF(P233&gt;9,CONCATENATE(O233,P233),CONCATENATE(O233,"0",P233))</f>
        <v>202402</v>
      </c>
      <c r="R233" s="257">
        <v>0</v>
      </c>
      <c r="S233" s="258">
        <v>0</v>
      </c>
      <c r="T233" s="258">
        <v>0</v>
      </c>
      <c r="U233" s="340"/>
      <c r="V233" s="289"/>
      <c r="W233" s="287"/>
      <c r="X233" s="289"/>
      <c r="Y233" s="29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306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7"/>
      <c r="AQ233" s="287"/>
      <c r="AR233" s="287"/>
    </row>
    <row r="234" spans="1:44" ht="43.5" hidden="1" customHeight="1" x14ac:dyDescent="0.2">
      <c r="A234" s="302" t="s">
        <v>32</v>
      </c>
      <c r="B234" s="302"/>
      <c r="C234" s="294"/>
      <c r="D234" s="302" t="s">
        <v>603</v>
      </c>
      <c r="E234" s="302" t="s">
        <v>604</v>
      </c>
      <c r="F234" s="286" t="s">
        <v>18</v>
      </c>
      <c r="G234" s="302" t="s">
        <v>605</v>
      </c>
      <c r="H234" s="302" t="s">
        <v>606</v>
      </c>
      <c r="I234" s="364">
        <v>750000</v>
      </c>
      <c r="J234" s="295">
        <f>-K2423/0.0833333333333333</f>
        <v>0</v>
      </c>
      <c r="K234" s="295"/>
      <c r="L234" s="296">
        <v>44622</v>
      </c>
      <c r="M234" s="296">
        <v>43895</v>
      </c>
      <c r="N234" s="296">
        <v>45351</v>
      </c>
      <c r="O234" s="307">
        <f>YEAR(N234)</f>
        <v>2024</v>
      </c>
      <c r="P234" s="298">
        <f>MONTH(N234)</f>
        <v>2</v>
      </c>
      <c r="Q234" s="308" t="str">
        <f>IF(P234&gt;9,CONCATENATE(O234,P234),CONCATENATE(O234,"0",P234))</f>
        <v>202402</v>
      </c>
      <c r="R234" s="285">
        <v>0</v>
      </c>
      <c r="S234" s="300">
        <v>0.06</v>
      </c>
      <c r="T234" s="300">
        <v>0.03</v>
      </c>
      <c r="U234" s="343"/>
      <c r="V234" s="280"/>
      <c r="W234" s="279"/>
      <c r="X234" s="324"/>
      <c r="Y23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324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</row>
    <row r="235" spans="1:44" ht="43.5" customHeight="1" x14ac:dyDescent="0.2">
      <c r="A235" s="302" t="s">
        <v>381</v>
      </c>
      <c r="B235" s="302"/>
      <c r="C235" s="294"/>
      <c r="D235" s="301" t="s">
        <v>779</v>
      </c>
      <c r="E235" s="302" t="s">
        <v>59</v>
      </c>
      <c r="F235" s="286" t="s">
        <v>726</v>
      </c>
      <c r="G235" s="302" t="s">
        <v>727</v>
      </c>
      <c r="H235" s="302" t="s">
        <v>780</v>
      </c>
      <c r="I235" s="364">
        <v>500000</v>
      </c>
      <c r="J235" s="295">
        <f>-K2487/0.0833333333333333</f>
        <v>0</v>
      </c>
      <c r="K235" s="295"/>
      <c r="L235" s="296">
        <v>44259</v>
      </c>
      <c r="M235" s="296">
        <v>44259</v>
      </c>
      <c r="N235" s="297">
        <v>45354</v>
      </c>
      <c r="O235" s="298">
        <f>YEAR(N235)</f>
        <v>2024</v>
      </c>
      <c r="P235" s="298">
        <f>MONTH(N235)</f>
        <v>3</v>
      </c>
      <c r="Q235" s="299" t="str">
        <f>IF(P235&gt;9,CONCATENATE(O235,P235),CONCATENATE(O235,"0",P235))</f>
        <v>202403</v>
      </c>
      <c r="R235" s="285" t="s">
        <v>162</v>
      </c>
      <c r="S235" s="300">
        <v>0</v>
      </c>
      <c r="T235" s="300">
        <v>0</v>
      </c>
      <c r="U235" s="339"/>
      <c r="V235" s="279"/>
      <c r="W235" s="279"/>
      <c r="X235" s="279"/>
      <c r="Y23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324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</row>
    <row r="236" spans="1:44" ht="43.5" customHeight="1" x14ac:dyDescent="0.2">
      <c r="A236" s="302" t="s">
        <v>381</v>
      </c>
      <c r="B236" s="302"/>
      <c r="C236" s="294"/>
      <c r="D236" s="301" t="s">
        <v>781</v>
      </c>
      <c r="E236" s="302" t="s">
        <v>59</v>
      </c>
      <c r="F236" s="286" t="s">
        <v>726</v>
      </c>
      <c r="G236" s="302" t="s">
        <v>727</v>
      </c>
      <c r="H236" s="302" t="s">
        <v>182</v>
      </c>
      <c r="I236" s="364">
        <v>500000</v>
      </c>
      <c r="J236" s="295">
        <f>-K2488/0.0833333333333333</f>
        <v>0</v>
      </c>
      <c r="K236" s="295"/>
      <c r="L236" s="296">
        <v>44258</v>
      </c>
      <c r="M236" s="296">
        <v>44259</v>
      </c>
      <c r="N236" s="297">
        <v>45354</v>
      </c>
      <c r="O236" s="298">
        <f>YEAR(N236)</f>
        <v>2024</v>
      </c>
      <c r="P236" s="298">
        <f>MONTH(N236)</f>
        <v>3</v>
      </c>
      <c r="Q236" s="299" t="str">
        <f>IF(P236&gt;9,CONCATENATE(O236,P236),CONCATENATE(O236,"0",P236))</f>
        <v>202403</v>
      </c>
      <c r="R236" s="285" t="s">
        <v>162</v>
      </c>
      <c r="S236" s="300">
        <v>0</v>
      </c>
      <c r="T236" s="300">
        <v>0</v>
      </c>
      <c r="U236" s="339"/>
      <c r="V236" s="279"/>
      <c r="W236" s="279"/>
      <c r="X236" s="279"/>
      <c r="Y23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324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</row>
    <row r="237" spans="1:44" ht="43.5" hidden="1" customHeight="1" x14ac:dyDescent="0.2">
      <c r="A237" s="293" t="s">
        <v>736</v>
      </c>
      <c r="B237" s="293"/>
      <c r="C237" s="314"/>
      <c r="D237" s="290" t="s">
        <v>737</v>
      </c>
      <c r="E237" s="293" t="s">
        <v>66</v>
      </c>
      <c r="F237" s="286" t="s">
        <v>18</v>
      </c>
      <c r="G237" s="259" t="s">
        <v>738</v>
      </c>
      <c r="H237" s="293" t="s">
        <v>739</v>
      </c>
      <c r="I237" s="365">
        <v>120000</v>
      </c>
      <c r="J237" s="260">
        <f>-K2436/0.0833333333333333</f>
        <v>0</v>
      </c>
      <c r="K237" s="260"/>
      <c r="L237" s="261">
        <v>44265</v>
      </c>
      <c r="M237" s="261">
        <v>44265</v>
      </c>
      <c r="N237" s="261">
        <v>45360</v>
      </c>
      <c r="O237" s="275">
        <f>YEAR(N237)</f>
        <v>2024</v>
      </c>
      <c r="P237" s="351">
        <f>MONTH(N237)</f>
        <v>3</v>
      </c>
      <c r="Q237" s="271" t="str">
        <f>IF(P237&gt;9,CONCATENATE(O237,P237),CONCATENATE(O237,"0",P237))</f>
        <v>202403</v>
      </c>
      <c r="R237" s="257">
        <v>0</v>
      </c>
      <c r="S237" s="263">
        <v>0</v>
      </c>
      <c r="T237" s="263">
        <v>0</v>
      </c>
      <c r="U237" s="340"/>
      <c r="V237" s="289"/>
      <c r="W237" s="289"/>
      <c r="X237" s="306"/>
      <c r="Y237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306"/>
      <c r="AA237" s="289"/>
      <c r="AB237" s="289"/>
      <c r="AC237" s="289"/>
      <c r="AD237" s="289"/>
      <c r="AE237" s="289"/>
      <c r="AF237" s="289"/>
      <c r="AG237" s="289"/>
      <c r="AH237" s="289"/>
      <c r="AI237" s="289"/>
      <c r="AJ237" s="289"/>
      <c r="AK237" s="289"/>
      <c r="AL237" s="289"/>
      <c r="AM237" s="289"/>
      <c r="AN237" s="289"/>
      <c r="AO237" s="289"/>
      <c r="AP237" s="289"/>
      <c r="AQ237" s="289"/>
      <c r="AR237" s="289"/>
    </row>
    <row r="238" spans="1:44" ht="43.5" hidden="1" customHeight="1" x14ac:dyDescent="0.2">
      <c r="A238" s="302" t="s">
        <v>574</v>
      </c>
      <c r="B238" s="302"/>
      <c r="C238" s="294"/>
      <c r="D238" s="302" t="s">
        <v>1167</v>
      </c>
      <c r="E238" s="302" t="s">
        <v>59</v>
      </c>
      <c r="F238" s="259" t="s">
        <v>22</v>
      </c>
      <c r="G238" s="302" t="s">
        <v>1168</v>
      </c>
      <c r="H238" s="302" t="s">
        <v>1169</v>
      </c>
      <c r="I238" s="364">
        <v>0</v>
      </c>
      <c r="J238" s="295">
        <f>-K2560/0.0833333333333333</f>
        <v>0</v>
      </c>
      <c r="K238" s="295"/>
      <c r="L238" s="296">
        <v>44937</v>
      </c>
      <c r="M238" s="296">
        <v>44959</v>
      </c>
      <c r="N238" s="296">
        <v>45366</v>
      </c>
      <c r="O238" s="307">
        <f>YEAR(N238)</f>
        <v>2024</v>
      </c>
      <c r="P238" s="325">
        <f>MONTH(N238)</f>
        <v>3</v>
      </c>
      <c r="Q238" s="308" t="str">
        <f>IF(P238&gt;9,CONCATENATE(O238,P238),CONCATENATE(O238,"0",P238))</f>
        <v>202403</v>
      </c>
      <c r="R238" s="285" t="s">
        <v>77</v>
      </c>
      <c r="S238" s="300">
        <v>0</v>
      </c>
      <c r="T238" s="300">
        <v>0</v>
      </c>
      <c r="U238" s="339"/>
      <c r="V238" s="280"/>
      <c r="W238" s="280"/>
      <c r="X238" s="324"/>
      <c r="Y23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324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/>
      <c r="AO238" s="280"/>
      <c r="AP238" s="280"/>
      <c r="AQ238" s="280"/>
      <c r="AR238" s="280"/>
    </row>
    <row r="239" spans="1:44" ht="43.5" hidden="1" customHeight="1" x14ac:dyDescent="0.2">
      <c r="A239" s="293" t="s">
        <v>248</v>
      </c>
      <c r="B239" s="302"/>
      <c r="C239" s="294"/>
      <c r="D239" s="302" t="s">
        <v>756</v>
      </c>
      <c r="E239" s="302" t="s">
        <v>60</v>
      </c>
      <c r="F239" s="286" t="s">
        <v>757</v>
      </c>
      <c r="G239" s="302" t="s">
        <v>758</v>
      </c>
      <c r="H239" s="302" t="s">
        <v>355</v>
      </c>
      <c r="I239" s="364">
        <v>42150</v>
      </c>
      <c r="J239" s="295">
        <f>-K2545/0.0833333333333333</f>
        <v>0</v>
      </c>
      <c r="K239" s="295"/>
      <c r="L239" s="296">
        <v>44279</v>
      </c>
      <c r="M239" s="296">
        <v>44279</v>
      </c>
      <c r="N239" s="296">
        <v>45374</v>
      </c>
      <c r="O239" s="307">
        <f>YEAR(N239)</f>
        <v>2024</v>
      </c>
      <c r="P239" s="298">
        <f>MONTH(N239)</f>
        <v>3</v>
      </c>
      <c r="Q239" s="308" t="str">
        <f>IF(P239&gt;9,CONCATENATE(O239,P239),CONCATENATE(O239,"0",P239))</f>
        <v>202403</v>
      </c>
      <c r="R239" s="285" t="s">
        <v>267</v>
      </c>
      <c r="S239" s="300">
        <v>0</v>
      </c>
      <c r="T239" s="300">
        <v>0</v>
      </c>
      <c r="U239" s="339"/>
      <c r="V239" s="280"/>
      <c r="W239" s="279"/>
      <c r="X239" s="280"/>
      <c r="Y239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324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0"/>
      <c r="AN239" s="280"/>
      <c r="AO239" s="280"/>
      <c r="AP239" s="280"/>
      <c r="AQ239" s="280"/>
      <c r="AR239" s="280"/>
    </row>
    <row r="240" spans="1:44" ht="43.5" hidden="1" customHeight="1" x14ac:dyDescent="0.2">
      <c r="A240" s="302" t="s">
        <v>1118</v>
      </c>
      <c r="B240" s="303"/>
      <c r="C240" s="294"/>
      <c r="D240" s="301" t="s">
        <v>753</v>
      </c>
      <c r="E240" s="302" t="s">
        <v>60</v>
      </c>
      <c r="F240" s="286" t="s">
        <v>22</v>
      </c>
      <c r="G240" s="303" t="s">
        <v>754</v>
      </c>
      <c r="H240" s="303" t="s">
        <v>755</v>
      </c>
      <c r="I240" s="366">
        <v>500000</v>
      </c>
      <c r="J240" s="309">
        <f>-K2495/0.0833333333333333</f>
        <v>0</v>
      </c>
      <c r="K240" s="309"/>
      <c r="L240" s="292">
        <v>44279</v>
      </c>
      <c r="M240" s="292">
        <v>44279</v>
      </c>
      <c r="N240" s="292">
        <v>45374</v>
      </c>
      <c r="O240" s="310">
        <f>YEAR(N240)</f>
        <v>2024</v>
      </c>
      <c r="P240" s="298">
        <f>MONTH(N240)</f>
        <v>3</v>
      </c>
      <c r="Q240" s="311" t="str">
        <f>IF(P240&gt;9,CONCATENATE(O240,P240),CONCATENATE(O240,"0",P240))</f>
        <v>202403</v>
      </c>
      <c r="R240" s="285">
        <v>0</v>
      </c>
      <c r="S240" s="312">
        <v>0</v>
      </c>
      <c r="T240" s="312">
        <v>0</v>
      </c>
      <c r="U240" s="343"/>
      <c r="V240" s="279"/>
      <c r="W240" s="279"/>
      <c r="X240" s="279"/>
      <c r="Y24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324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</row>
    <row r="241" spans="1:44" ht="43.5" hidden="1" customHeight="1" x14ac:dyDescent="0.2">
      <c r="A241" s="302" t="s">
        <v>381</v>
      </c>
      <c r="B241" s="302"/>
      <c r="C241" s="294"/>
      <c r="D241" s="301" t="s">
        <v>877</v>
      </c>
      <c r="E241" s="302" t="s">
        <v>58</v>
      </c>
      <c r="F241" s="286" t="s">
        <v>878</v>
      </c>
      <c r="G241" s="302" t="s">
        <v>879</v>
      </c>
      <c r="H241" s="302" t="s">
        <v>880</v>
      </c>
      <c r="I241" s="364">
        <v>2521550</v>
      </c>
      <c r="J241" s="295">
        <f>-K2458/0.0833333333333333</f>
        <v>0</v>
      </c>
      <c r="K241" s="295"/>
      <c r="L241" s="296">
        <v>44503</v>
      </c>
      <c r="M241" s="296">
        <v>44279</v>
      </c>
      <c r="N241" s="297">
        <v>45374</v>
      </c>
      <c r="O241" s="298">
        <f>YEAR(N241)</f>
        <v>2024</v>
      </c>
      <c r="P241" s="298">
        <f>MONTH(N241)</f>
        <v>3</v>
      </c>
      <c r="Q241" s="299" t="str">
        <f>IF(P241&gt;9,CONCATENATE(O241,P241),CONCATENATE(O241,"0",P241))</f>
        <v>202403</v>
      </c>
      <c r="R241" s="285">
        <v>0</v>
      </c>
      <c r="S241" s="300">
        <v>0</v>
      </c>
      <c r="T241" s="300">
        <v>0</v>
      </c>
      <c r="U241" s="339"/>
      <c r="V241" s="280"/>
      <c r="W241" s="279"/>
      <c r="X241" s="324"/>
      <c r="Y24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324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79"/>
    </row>
    <row r="242" spans="1:44" ht="43.5" customHeight="1" x14ac:dyDescent="0.2">
      <c r="A242" s="302" t="s">
        <v>381</v>
      </c>
      <c r="B242" s="302"/>
      <c r="C242" s="294"/>
      <c r="D242" s="301" t="s">
        <v>763</v>
      </c>
      <c r="E242" s="302" t="s">
        <v>63</v>
      </c>
      <c r="F242" s="286" t="s">
        <v>601</v>
      </c>
      <c r="G242" s="302" t="s">
        <v>764</v>
      </c>
      <c r="H242" s="302" t="s">
        <v>415</v>
      </c>
      <c r="I242" s="364">
        <v>1200000</v>
      </c>
      <c r="J242" s="295">
        <f>-K2402/0.0833333333333333</f>
        <v>0</v>
      </c>
      <c r="K242" s="295"/>
      <c r="L242" s="296">
        <v>44286</v>
      </c>
      <c r="M242" s="296">
        <v>44280</v>
      </c>
      <c r="N242" s="297">
        <v>45375</v>
      </c>
      <c r="O242" s="298">
        <f>YEAR(N242)</f>
        <v>2024</v>
      </c>
      <c r="P242" s="298">
        <f>MONTH(N242)</f>
        <v>3</v>
      </c>
      <c r="Q242" s="299" t="str">
        <f>IF(P242&gt;9,CONCATENATE(O242,P242),CONCATENATE(O242,"0",P242))</f>
        <v>202403</v>
      </c>
      <c r="R242" s="285" t="s">
        <v>162</v>
      </c>
      <c r="S242" s="300">
        <v>0.36</v>
      </c>
      <c r="T242" s="300">
        <v>0.05</v>
      </c>
      <c r="U242" s="339"/>
      <c r="V242" s="280"/>
      <c r="W242" s="279"/>
      <c r="X242" s="280"/>
      <c r="Y24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24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79"/>
    </row>
    <row r="243" spans="1:44" ht="43.5" customHeight="1" x14ac:dyDescent="0.2">
      <c r="A243" s="302" t="s">
        <v>381</v>
      </c>
      <c r="B243" s="302"/>
      <c r="C243" s="294"/>
      <c r="D243" s="301" t="s">
        <v>765</v>
      </c>
      <c r="E243" s="302" t="s">
        <v>63</v>
      </c>
      <c r="F243" s="286" t="s">
        <v>601</v>
      </c>
      <c r="G243" s="302" t="s">
        <v>764</v>
      </c>
      <c r="H243" s="302" t="s">
        <v>414</v>
      </c>
      <c r="I243" s="364">
        <v>1200000</v>
      </c>
      <c r="J243" s="295">
        <f>-K2402/0.0833333333333333</f>
        <v>0</v>
      </c>
      <c r="K243" s="295"/>
      <c r="L243" s="296">
        <v>44286</v>
      </c>
      <c r="M243" s="296">
        <v>44280</v>
      </c>
      <c r="N243" s="297">
        <v>45375</v>
      </c>
      <c r="O243" s="298">
        <f>YEAR(N243)</f>
        <v>2024</v>
      </c>
      <c r="P243" s="298">
        <f>MONTH(N243)</f>
        <v>3</v>
      </c>
      <c r="Q243" s="299" t="str">
        <f>IF(P243&gt;9,CONCATENATE(O243,P243),CONCATENATE(O243,"0",P243))</f>
        <v>202403</v>
      </c>
      <c r="R243" s="285" t="s">
        <v>162</v>
      </c>
      <c r="S243" s="300">
        <v>0.36</v>
      </c>
      <c r="T243" s="300">
        <v>0.05</v>
      </c>
      <c r="U243" s="339"/>
      <c r="V243" s="280"/>
      <c r="W243" s="279"/>
      <c r="X243" s="280"/>
      <c r="Y24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324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79"/>
    </row>
    <row r="244" spans="1:44" ht="43.5" customHeight="1" x14ac:dyDescent="0.2">
      <c r="A244" s="302" t="s">
        <v>381</v>
      </c>
      <c r="B244" s="302"/>
      <c r="C244" s="294"/>
      <c r="D244" s="301" t="s">
        <v>766</v>
      </c>
      <c r="E244" s="302" t="s">
        <v>63</v>
      </c>
      <c r="F244" s="286" t="s">
        <v>601</v>
      </c>
      <c r="G244" s="302" t="s">
        <v>764</v>
      </c>
      <c r="H244" s="302" t="s">
        <v>447</v>
      </c>
      <c r="I244" s="364">
        <v>2400000</v>
      </c>
      <c r="J244" s="295">
        <f>-K2403/0.0833333333333333</f>
        <v>0</v>
      </c>
      <c r="K244" s="295"/>
      <c r="L244" s="296">
        <v>44286</v>
      </c>
      <c r="M244" s="296">
        <v>44280</v>
      </c>
      <c r="N244" s="297">
        <v>45375</v>
      </c>
      <c r="O244" s="298">
        <f>YEAR(N244)</f>
        <v>2024</v>
      </c>
      <c r="P244" s="298">
        <f>MONTH(N244)</f>
        <v>3</v>
      </c>
      <c r="Q244" s="299" t="str">
        <f>IF(P244&gt;9,CONCATENATE(O244,P244),CONCATENATE(O244,"0",P244))</f>
        <v>202403</v>
      </c>
      <c r="R244" s="285" t="s">
        <v>162</v>
      </c>
      <c r="S244" s="300">
        <v>0.36</v>
      </c>
      <c r="T244" s="300">
        <v>0.05</v>
      </c>
      <c r="U244" s="339"/>
      <c r="V244" s="280"/>
      <c r="W244" s="279"/>
      <c r="X244" s="280"/>
      <c r="Y24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24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79"/>
    </row>
    <row r="245" spans="1:44" ht="43.5" customHeight="1" x14ac:dyDescent="0.2">
      <c r="A245" s="302" t="s">
        <v>381</v>
      </c>
      <c r="B245" s="302"/>
      <c r="C245" s="294"/>
      <c r="D245" s="301" t="s">
        <v>767</v>
      </c>
      <c r="E245" s="302" t="s">
        <v>63</v>
      </c>
      <c r="F245" s="286" t="s">
        <v>601</v>
      </c>
      <c r="G245" s="302" t="s">
        <v>764</v>
      </c>
      <c r="H245" s="302" t="s">
        <v>330</v>
      </c>
      <c r="I245" s="364">
        <v>1200000</v>
      </c>
      <c r="J245" s="295">
        <f>-K2402/0.0833333333333333</f>
        <v>0</v>
      </c>
      <c r="K245" s="295"/>
      <c r="L245" s="296">
        <v>44286</v>
      </c>
      <c r="M245" s="296">
        <v>44280</v>
      </c>
      <c r="N245" s="297">
        <v>45375</v>
      </c>
      <c r="O245" s="298">
        <f>YEAR(N245)</f>
        <v>2024</v>
      </c>
      <c r="P245" s="298">
        <f>MONTH(N245)</f>
        <v>3</v>
      </c>
      <c r="Q245" s="299" t="str">
        <f>IF(P245&gt;9,CONCATENATE(O245,P245),CONCATENATE(O245,"0",P245))</f>
        <v>202403</v>
      </c>
      <c r="R245" s="285" t="s">
        <v>162</v>
      </c>
      <c r="S245" s="300">
        <v>0.36</v>
      </c>
      <c r="T245" s="300">
        <v>0.05</v>
      </c>
      <c r="U245" s="339"/>
      <c r="V245" s="280"/>
      <c r="W245" s="279"/>
      <c r="X245" s="280"/>
      <c r="Y24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324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79"/>
    </row>
    <row r="246" spans="1:44" ht="43.5" customHeight="1" x14ac:dyDescent="0.2">
      <c r="A246" s="302" t="s">
        <v>381</v>
      </c>
      <c r="B246" s="302"/>
      <c r="C246" s="294"/>
      <c r="D246" s="301" t="s">
        <v>768</v>
      </c>
      <c r="E246" s="302" t="s">
        <v>63</v>
      </c>
      <c r="F246" s="286" t="s">
        <v>601</v>
      </c>
      <c r="G246" s="302" t="s">
        <v>764</v>
      </c>
      <c r="H246" s="302" t="s">
        <v>318</v>
      </c>
      <c r="I246" s="364">
        <v>1200000</v>
      </c>
      <c r="J246" s="295">
        <f>-K2403/0.0833333333333333</f>
        <v>0</v>
      </c>
      <c r="K246" s="295"/>
      <c r="L246" s="296">
        <v>44286</v>
      </c>
      <c r="M246" s="296">
        <v>44280</v>
      </c>
      <c r="N246" s="297">
        <v>45375</v>
      </c>
      <c r="O246" s="298">
        <f>YEAR(N246)</f>
        <v>2024</v>
      </c>
      <c r="P246" s="298">
        <f>MONTH(N246)</f>
        <v>3</v>
      </c>
      <c r="Q246" s="299" t="str">
        <f>IF(P246&gt;9,CONCATENATE(O246,P246),CONCATENATE(O246,"0",P246))</f>
        <v>202403</v>
      </c>
      <c r="R246" s="285" t="s">
        <v>162</v>
      </c>
      <c r="S246" s="300">
        <v>0.36</v>
      </c>
      <c r="T246" s="300">
        <v>0.05</v>
      </c>
      <c r="U246" s="339"/>
      <c r="V246" s="280"/>
      <c r="W246" s="279"/>
      <c r="X246" s="280"/>
      <c r="Y24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24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79"/>
    </row>
    <row r="247" spans="1:44" ht="36" hidden="1" customHeight="1" x14ac:dyDescent="0.2">
      <c r="A247" s="302" t="s">
        <v>1118</v>
      </c>
      <c r="B247" s="293"/>
      <c r="C247" s="314"/>
      <c r="D247" s="290" t="s">
        <v>685</v>
      </c>
      <c r="E247" s="293" t="s">
        <v>60</v>
      </c>
      <c r="F247" s="259" t="s">
        <v>18</v>
      </c>
      <c r="G247" s="288" t="s">
        <v>686</v>
      </c>
      <c r="H247" s="293" t="s">
        <v>687</v>
      </c>
      <c r="I247" s="365">
        <v>5000000</v>
      </c>
      <c r="J247" s="260">
        <f>-K2457/0.0833333333333333</f>
        <v>0</v>
      </c>
      <c r="K247" s="260"/>
      <c r="L247" s="261">
        <v>44946</v>
      </c>
      <c r="M247" s="261">
        <v>44216</v>
      </c>
      <c r="N247" s="262">
        <v>45382</v>
      </c>
      <c r="O247" s="273">
        <f>YEAR(N247)</f>
        <v>2024</v>
      </c>
      <c r="P247" s="273">
        <f>MONTH(N247)</f>
        <v>3</v>
      </c>
      <c r="Q247" s="267" t="str">
        <f>IF(P247&gt;9,CONCATENATE(O247,P247),CONCATENATE(O247,"0",P247))</f>
        <v>202403</v>
      </c>
      <c r="R247" s="257">
        <v>0</v>
      </c>
      <c r="S247" s="263">
        <v>0</v>
      </c>
      <c r="T247" s="263">
        <v>0</v>
      </c>
      <c r="U247" s="340"/>
      <c r="V247" s="289"/>
      <c r="W247" s="287"/>
      <c r="X247" s="306"/>
      <c r="Y247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306"/>
      <c r="AA247" s="287"/>
      <c r="AB247" s="287"/>
      <c r="AC247" s="287"/>
      <c r="AD247" s="287"/>
      <c r="AE247" s="287"/>
      <c r="AF247" s="287"/>
      <c r="AG247" s="287"/>
      <c r="AH247" s="287"/>
      <c r="AI247" s="287"/>
      <c r="AJ247" s="287"/>
      <c r="AK247" s="287"/>
      <c r="AL247" s="287"/>
      <c r="AM247" s="287"/>
      <c r="AN247" s="287"/>
      <c r="AO247" s="287"/>
      <c r="AP247" s="287"/>
      <c r="AQ247" s="287"/>
      <c r="AR247" s="289"/>
    </row>
    <row r="248" spans="1:44" ht="43.5" hidden="1" customHeight="1" x14ac:dyDescent="0.2">
      <c r="A248" s="303" t="s">
        <v>574</v>
      </c>
      <c r="B248" s="303"/>
      <c r="C248" s="294"/>
      <c r="D248" s="303" t="s">
        <v>761</v>
      </c>
      <c r="E248" s="302" t="s">
        <v>57</v>
      </c>
      <c r="F248" s="291" t="s">
        <v>22</v>
      </c>
      <c r="G248" s="303" t="s">
        <v>762</v>
      </c>
      <c r="H248" s="303" t="s">
        <v>300</v>
      </c>
      <c r="I248" s="366">
        <v>120000</v>
      </c>
      <c r="J248" s="309">
        <f>-K2444/0.0833333333333333</f>
        <v>0</v>
      </c>
      <c r="K248" s="309"/>
      <c r="L248" s="292">
        <v>44279</v>
      </c>
      <c r="M248" s="292">
        <v>44279</v>
      </c>
      <c r="N248" s="292">
        <v>45382</v>
      </c>
      <c r="O248" s="310">
        <f>YEAR(N248)</f>
        <v>2024</v>
      </c>
      <c r="P248" s="298">
        <f>MONTH(N248)</f>
        <v>3</v>
      </c>
      <c r="Q248" s="311" t="str">
        <f>IF(P248&gt;9,CONCATENATE(O248,P248),CONCATENATE(O248,"0",P248))</f>
        <v>202403</v>
      </c>
      <c r="R248" s="285">
        <v>0</v>
      </c>
      <c r="S248" s="312">
        <v>0</v>
      </c>
      <c r="T248" s="312">
        <v>0</v>
      </c>
      <c r="U248" s="339"/>
      <c r="V248" s="280"/>
      <c r="W248" s="279"/>
      <c r="X248" s="280"/>
      <c r="Y248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324"/>
      <c r="AA248" s="279"/>
      <c r="AB248" s="279"/>
      <c r="AC248" s="279"/>
      <c r="AD248" s="279"/>
      <c r="AE248" s="279"/>
      <c r="AF248" s="279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  <c r="AR248" s="279"/>
    </row>
    <row r="249" spans="1:44" ht="43.5" customHeight="1" x14ac:dyDescent="0.2">
      <c r="A249" s="303" t="s">
        <v>511</v>
      </c>
      <c r="B249" s="303"/>
      <c r="C249" s="294"/>
      <c r="D249" s="301" t="s">
        <v>769</v>
      </c>
      <c r="E249" s="303" t="s">
        <v>770</v>
      </c>
      <c r="F249" s="286" t="s">
        <v>771</v>
      </c>
      <c r="G249" s="303" t="s">
        <v>772</v>
      </c>
      <c r="H249" s="303" t="s">
        <v>773</v>
      </c>
      <c r="I249" s="366">
        <v>1200000</v>
      </c>
      <c r="J249" s="309">
        <f>-K2446/0.0833333333333333</f>
        <v>0</v>
      </c>
      <c r="K249" s="309"/>
      <c r="L249" s="292">
        <v>44286</v>
      </c>
      <c r="M249" s="292">
        <v>44287</v>
      </c>
      <c r="N249" s="292">
        <v>45382</v>
      </c>
      <c r="O249" s="310">
        <f>YEAR(N249)</f>
        <v>2024</v>
      </c>
      <c r="P249" s="298">
        <f>MONTH(N249)</f>
        <v>3</v>
      </c>
      <c r="Q249" s="311" t="str">
        <f>IF(P249&gt;9,CONCATENATE(O249,P249),CONCATENATE(O249,"0",P249))</f>
        <v>202403</v>
      </c>
      <c r="R249" s="257" t="s">
        <v>162</v>
      </c>
      <c r="S249" s="312">
        <v>0</v>
      </c>
      <c r="T249" s="312">
        <v>0</v>
      </c>
      <c r="U249" s="339"/>
      <c r="V249" s="279"/>
      <c r="W249" s="279"/>
      <c r="X249" s="279"/>
      <c r="Y249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324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79"/>
    </row>
    <row r="250" spans="1:44" ht="43.5" hidden="1" customHeight="1" x14ac:dyDescent="0.2">
      <c r="A250" s="303" t="s">
        <v>910</v>
      </c>
      <c r="B250" s="302"/>
      <c r="C250" s="294"/>
      <c r="D250" s="301" t="s">
        <v>777</v>
      </c>
      <c r="E250" s="302" t="s">
        <v>58</v>
      </c>
      <c r="F250" s="286" t="s">
        <v>22</v>
      </c>
      <c r="G250" s="302" t="s">
        <v>778</v>
      </c>
      <c r="H250" s="302" t="s">
        <v>379</v>
      </c>
      <c r="I250" s="364">
        <v>415986</v>
      </c>
      <c r="J250" s="295">
        <f>-K2494/0.0833333333333333</f>
        <v>0</v>
      </c>
      <c r="K250" s="295"/>
      <c r="L250" s="296">
        <v>44293</v>
      </c>
      <c r="M250" s="296">
        <v>44293</v>
      </c>
      <c r="N250" s="297">
        <v>45388</v>
      </c>
      <c r="O250" s="298">
        <f>YEAR(N250)</f>
        <v>2024</v>
      </c>
      <c r="P250" s="298">
        <f>MONTH(N250)</f>
        <v>4</v>
      </c>
      <c r="Q250" s="299" t="str">
        <f>IF(P250&gt;9,CONCATENATE(O250,P250),CONCATENATE(O250,"0",P250))</f>
        <v>202404</v>
      </c>
      <c r="R250" s="285">
        <v>0</v>
      </c>
      <c r="S250" s="300">
        <v>0</v>
      </c>
      <c r="T250" s="300">
        <v>0</v>
      </c>
      <c r="U250" s="339"/>
      <c r="V250" s="280"/>
      <c r="W250" s="279"/>
      <c r="X250" s="280"/>
      <c r="Y25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  <c r="AL250" s="279"/>
      <c r="AM250" s="279"/>
      <c r="AN250" s="279"/>
      <c r="AO250" s="279"/>
      <c r="AP250" s="279"/>
      <c r="AQ250" s="279"/>
      <c r="AR250" s="279"/>
    </row>
    <row r="251" spans="1:44" ht="43.5" hidden="1" customHeight="1" x14ac:dyDescent="0.2">
      <c r="A251" s="302" t="s">
        <v>1118</v>
      </c>
      <c r="B251" s="302" t="s">
        <v>572</v>
      </c>
      <c r="C251" s="302" t="s">
        <v>572</v>
      </c>
      <c r="D251" s="301" t="s">
        <v>971</v>
      </c>
      <c r="E251" s="302" t="s">
        <v>59</v>
      </c>
      <c r="F251" s="286" t="s">
        <v>18</v>
      </c>
      <c r="G251" s="303" t="s">
        <v>972</v>
      </c>
      <c r="H251" s="303" t="s">
        <v>973</v>
      </c>
      <c r="I251" s="366">
        <v>500000</v>
      </c>
      <c r="J251" s="309">
        <f>-K2547/0.0833333333333333</f>
        <v>0</v>
      </c>
      <c r="K251" s="309"/>
      <c r="L251" s="292">
        <v>44552</v>
      </c>
      <c r="M251" s="292">
        <v>44552</v>
      </c>
      <c r="N251" s="292">
        <v>45395</v>
      </c>
      <c r="O251" s="310">
        <f>YEAR(N251)</f>
        <v>2024</v>
      </c>
      <c r="P251" s="298">
        <f>MONTH(N251)</f>
        <v>4</v>
      </c>
      <c r="Q251" s="311" t="str">
        <f>IF(P251&gt;9,CONCATENATE(O251,P251),CONCATENATE(O251,"0",P251))</f>
        <v>202404</v>
      </c>
      <c r="R251" s="285" t="s">
        <v>77</v>
      </c>
      <c r="S251" s="312">
        <v>0</v>
      </c>
      <c r="T251" s="312">
        <v>0</v>
      </c>
      <c r="U251" s="343"/>
      <c r="V251" s="279"/>
      <c r="W251" s="279"/>
      <c r="X251" s="279"/>
      <c r="Y25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24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</row>
    <row r="252" spans="1:44" ht="43.5" hidden="1" customHeight="1" x14ac:dyDescent="0.2">
      <c r="A252" s="303" t="s">
        <v>910</v>
      </c>
      <c r="B252" s="302"/>
      <c r="C252" s="294"/>
      <c r="D252" s="301" t="s">
        <v>1022</v>
      </c>
      <c r="E252" s="302" t="s">
        <v>58</v>
      </c>
      <c r="F252" s="286" t="s">
        <v>22</v>
      </c>
      <c r="G252" s="302" t="s">
        <v>1023</v>
      </c>
      <c r="H252" s="389" t="s">
        <v>1024</v>
      </c>
      <c r="I252" s="364">
        <v>691176.5</v>
      </c>
      <c r="J252" s="295">
        <f>-K2536/0.0833333333333333</f>
        <v>0</v>
      </c>
      <c r="K252" s="295"/>
      <c r="L252" s="296">
        <v>44580</v>
      </c>
      <c r="M252" s="296">
        <v>44300</v>
      </c>
      <c r="N252" s="297">
        <v>45395</v>
      </c>
      <c r="O252" s="298">
        <f>YEAR(N252)</f>
        <v>2024</v>
      </c>
      <c r="P252" s="298">
        <f>MONTH(N252)</f>
        <v>4</v>
      </c>
      <c r="Q252" s="299" t="str">
        <f>IF(P252&gt;9,CONCATENATE(O252,P252),CONCATENATE(O252,"0",P252))</f>
        <v>202404</v>
      </c>
      <c r="R252" s="285">
        <v>0</v>
      </c>
      <c r="S252" s="300">
        <v>0</v>
      </c>
      <c r="T252" s="300">
        <v>0</v>
      </c>
      <c r="U252" s="339"/>
      <c r="V252" s="280"/>
      <c r="W252" s="279"/>
      <c r="X252" s="280"/>
      <c r="Y25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279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80"/>
      <c r="AO252" s="280"/>
      <c r="AP252" s="280"/>
      <c r="AQ252" s="280"/>
      <c r="AR252" s="280"/>
    </row>
    <row r="253" spans="1:44" ht="43.5" hidden="1" customHeight="1" x14ac:dyDescent="0.2">
      <c r="A253" s="302" t="s">
        <v>76</v>
      </c>
      <c r="B253" s="293"/>
      <c r="C253" s="314"/>
      <c r="D253" s="290" t="s">
        <v>816</v>
      </c>
      <c r="E253" s="302" t="s">
        <v>58</v>
      </c>
      <c r="F253" s="286" t="s">
        <v>22</v>
      </c>
      <c r="G253" s="293" t="s">
        <v>817</v>
      </c>
      <c r="H253" s="293" t="s">
        <v>455</v>
      </c>
      <c r="I253" s="365">
        <v>101841.79</v>
      </c>
      <c r="J253" s="260">
        <f>-K2502/0.0833333333333333</f>
        <v>0</v>
      </c>
      <c r="K253" s="260"/>
      <c r="L253" s="261">
        <v>44657</v>
      </c>
      <c r="M253" s="261">
        <v>44305</v>
      </c>
      <c r="N253" s="262">
        <v>45401</v>
      </c>
      <c r="O253" s="275">
        <f>YEAR(N253)</f>
        <v>2024</v>
      </c>
      <c r="P253" s="353">
        <f>MONTH(N253)</f>
        <v>4</v>
      </c>
      <c r="Q253" s="354" t="str">
        <f>IF(P253&gt;9,CONCATENATE(O253,P253),CONCATENATE(O253,"0",P253))</f>
        <v>202404</v>
      </c>
      <c r="R253" s="257">
        <v>0</v>
      </c>
      <c r="S253" s="263">
        <v>0</v>
      </c>
      <c r="T253" s="263">
        <v>0</v>
      </c>
      <c r="U253" s="340"/>
      <c r="V253" s="287"/>
      <c r="W253" s="287"/>
      <c r="X253" s="287"/>
      <c r="Y25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306"/>
      <c r="AA253" s="287"/>
      <c r="AB253" s="287"/>
      <c r="AC253" s="287"/>
      <c r="AD253" s="287"/>
      <c r="AE253" s="287"/>
      <c r="AF253" s="287"/>
      <c r="AG253" s="287"/>
      <c r="AH253" s="287"/>
      <c r="AI253" s="287"/>
      <c r="AJ253" s="287"/>
      <c r="AK253" s="287"/>
      <c r="AL253" s="287"/>
      <c r="AM253" s="287"/>
      <c r="AN253" s="287"/>
      <c r="AO253" s="287"/>
      <c r="AP253" s="287"/>
      <c r="AQ253" s="287"/>
      <c r="AR253" s="287"/>
    </row>
    <row r="254" spans="1:44" ht="43.5" hidden="1" customHeight="1" x14ac:dyDescent="0.2">
      <c r="A254" s="302" t="s">
        <v>574</v>
      </c>
      <c r="B254" s="293"/>
      <c r="C254" s="314"/>
      <c r="D254" s="290" t="s">
        <v>782</v>
      </c>
      <c r="E254" s="288" t="s">
        <v>57</v>
      </c>
      <c r="F254" s="259" t="s">
        <v>22</v>
      </c>
      <c r="G254" s="293" t="s">
        <v>783</v>
      </c>
      <c r="H254" s="293" t="s">
        <v>784</v>
      </c>
      <c r="I254" s="367">
        <v>36000</v>
      </c>
      <c r="J254" s="255">
        <f>-K2458/0.0833333333333333</f>
        <v>0</v>
      </c>
      <c r="K254" s="255"/>
      <c r="L254" s="261">
        <v>44328</v>
      </c>
      <c r="M254" s="261">
        <v>44316</v>
      </c>
      <c r="N254" s="262">
        <v>45411</v>
      </c>
      <c r="O254" s="273">
        <f>YEAR(N254)</f>
        <v>2024</v>
      </c>
      <c r="P254" s="273">
        <f>MONTH(N254)</f>
        <v>4</v>
      </c>
      <c r="Q254" s="267" t="str">
        <f>IF(P254&gt;9,CONCATENATE(O254,P254),CONCATENATE(O254,"0",P254))</f>
        <v>202404</v>
      </c>
      <c r="R254" s="257">
        <v>0</v>
      </c>
      <c r="S254" s="258">
        <v>0</v>
      </c>
      <c r="T254" s="258">
        <v>0</v>
      </c>
      <c r="U254" s="342"/>
      <c r="V254" s="289"/>
      <c r="W254" s="287"/>
      <c r="X254" s="289"/>
      <c r="Y254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06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89"/>
      <c r="AO254" s="289"/>
      <c r="AP254" s="289"/>
      <c r="AQ254" s="289"/>
      <c r="AR254" s="287"/>
    </row>
    <row r="255" spans="1:44" ht="43.5" customHeight="1" x14ac:dyDescent="0.2">
      <c r="A255" s="303" t="s">
        <v>910</v>
      </c>
      <c r="B255" s="303"/>
      <c r="C255" s="294"/>
      <c r="D255" s="301" t="s">
        <v>938</v>
      </c>
      <c r="E255" s="303" t="s">
        <v>59</v>
      </c>
      <c r="F255" s="286" t="s">
        <v>939</v>
      </c>
      <c r="G255" s="303" t="s">
        <v>940</v>
      </c>
      <c r="H255" s="303" t="s">
        <v>423</v>
      </c>
      <c r="I255" s="366">
        <v>100000</v>
      </c>
      <c r="J255" s="309">
        <f>-K2505/0.0833333333333333</f>
        <v>0</v>
      </c>
      <c r="K255" s="309"/>
      <c r="L255" s="292">
        <v>44538</v>
      </c>
      <c r="M255" s="292">
        <v>44916</v>
      </c>
      <c r="N255" s="292">
        <v>45412</v>
      </c>
      <c r="O255" s="310">
        <f>YEAR(N255)</f>
        <v>2024</v>
      </c>
      <c r="P255" s="298">
        <f>MONTH(N255)</f>
        <v>4</v>
      </c>
      <c r="Q255" s="311" t="str">
        <f>IF(P255&gt;9,CONCATENATE(O255,P255),CONCATENATE(O255,"0",P255))</f>
        <v>202404</v>
      </c>
      <c r="R255" s="257" t="s">
        <v>162</v>
      </c>
      <c r="S255" s="312">
        <v>0.27</v>
      </c>
      <c r="T255" s="312">
        <v>0.1</v>
      </c>
      <c r="U255" s="339"/>
      <c r="V255" s="279"/>
      <c r="W255" s="279"/>
      <c r="X255" s="279"/>
      <c r="Y255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24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79"/>
    </row>
    <row r="256" spans="1:44" ht="43.5" customHeight="1" x14ac:dyDescent="0.2">
      <c r="A256" s="303" t="s">
        <v>910</v>
      </c>
      <c r="B256" s="303"/>
      <c r="C256" s="294"/>
      <c r="D256" s="301" t="s">
        <v>941</v>
      </c>
      <c r="E256" s="303" t="s">
        <v>59</v>
      </c>
      <c r="F256" s="286" t="s">
        <v>939</v>
      </c>
      <c r="G256" s="303" t="s">
        <v>940</v>
      </c>
      <c r="H256" s="303" t="s">
        <v>942</v>
      </c>
      <c r="I256" s="366">
        <v>100000</v>
      </c>
      <c r="J256" s="309">
        <f>-K2506/0.0833333333333333</f>
        <v>0</v>
      </c>
      <c r="K256" s="309"/>
      <c r="L256" s="292">
        <v>44538</v>
      </c>
      <c r="M256" s="292">
        <v>44916</v>
      </c>
      <c r="N256" s="292">
        <v>45412</v>
      </c>
      <c r="O256" s="310">
        <f>YEAR(N256)</f>
        <v>2024</v>
      </c>
      <c r="P256" s="298">
        <f>MONTH(N256)</f>
        <v>4</v>
      </c>
      <c r="Q256" s="311" t="str">
        <f>IF(P256&gt;9,CONCATENATE(O256,P256),CONCATENATE(O256,"0",P256))</f>
        <v>202404</v>
      </c>
      <c r="R256" s="257" t="s">
        <v>162</v>
      </c>
      <c r="S256" s="312">
        <v>0.27</v>
      </c>
      <c r="T256" s="312">
        <v>0.1</v>
      </c>
      <c r="U256" s="339"/>
      <c r="V256" s="279"/>
      <c r="W256" s="279"/>
      <c r="X256" s="279"/>
      <c r="Y256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324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79"/>
    </row>
    <row r="257" spans="1:44" ht="43.5" customHeight="1" x14ac:dyDescent="0.2">
      <c r="A257" s="302" t="s">
        <v>910</v>
      </c>
      <c r="B257" s="302"/>
      <c r="C257" s="294"/>
      <c r="D257" s="372" t="s">
        <v>938</v>
      </c>
      <c r="E257" s="302" t="s">
        <v>59</v>
      </c>
      <c r="F257" s="286" t="s">
        <v>939</v>
      </c>
      <c r="G257" s="302" t="s">
        <v>1358</v>
      </c>
      <c r="H257" s="302" t="s">
        <v>1359</v>
      </c>
      <c r="I257" s="364">
        <v>480000</v>
      </c>
      <c r="J257" s="295">
        <f>-K2578/0.0833333333333333</f>
        <v>0</v>
      </c>
      <c r="K257" s="295"/>
      <c r="L257" s="261">
        <v>44825</v>
      </c>
      <c r="M257" s="296">
        <v>44826</v>
      </c>
      <c r="N257" s="296">
        <v>45412</v>
      </c>
      <c r="O257" s="307">
        <f>YEAR(N257)</f>
        <v>2024</v>
      </c>
      <c r="P257" s="325">
        <f>MONTH(N257)</f>
        <v>4</v>
      </c>
      <c r="Q257" s="308" t="str">
        <f>IF(P257&gt;9,CONCATENATE(O257,P257),CONCATENATE(O257,"0",P257))</f>
        <v>202404</v>
      </c>
      <c r="R257" s="285" t="s">
        <v>162</v>
      </c>
      <c r="S257" s="300">
        <v>0.27</v>
      </c>
      <c r="T257" s="300">
        <v>0.1</v>
      </c>
      <c r="U257" s="339"/>
      <c r="V257" s="280"/>
      <c r="W257" s="280"/>
      <c r="X257" s="324"/>
      <c r="Y25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324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</row>
    <row r="258" spans="1:44" ht="43.5" hidden="1" customHeight="1" x14ac:dyDescent="0.2">
      <c r="A258" s="302" t="s">
        <v>574</v>
      </c>
      <c r="B258" s="302"/>
      <c r="C258" s="294"/>
      <c r="D258" s="301" t="s">
        <v>895</v>
      </c>
      <c r="E258" s="302" t="s">
        <v>61</v>
      </c>
      <c r="F258" s="286" t="s">
        <v>18</v>
      </c>
      <c r="G258" s="302" t="s">
        <v>896</v>
      </c>
      <c r="H258" s="302" t="s">
        <v>897</v>
      </c>
      <c r="I258" s="364">
        <v>260290.16</v>
      </c>
      <c r="J258" s="295">
        <f>-K2506/0.0833333333333333</f>
        <v>0</v>
      </c>
      <c r="K258" s="295"/>
      <c r="L258" s="292">
        <v>44503</v>
      </c>
      <c r="M258" s="296">
        <v>44332</v>
      </c>
      <c r="N258" s="296">
        <v>45427</v>
      </c>
      <c r="O258" s="298">
        <f>YEAR(N258)</f>
        <v>2024</v>
      </c>
      <c r="P258" s="298">
        <f>MONTH(N258)</f>
        <v>5</v>
      </c>
      <c r="Q258" s="299" t="str">
        <f>IF(P258&gt;9,CONCATENATE(O258,P258),CONCATENATE(O258,"0",P258))</f>
        <v>202405</v>
      </c>
      <c r="R258" s="285">
        <v>0</v>
      </c>
      <c r="S258" s="300">
        <v>0</v>
      </c>
      <c r="T258" s="300">
        <v>0</v>
      </c>
      <c r="U258" s="344"/>
      <c r="V258" s="280"/>
      <c r="W258" s="279"/>
      <c r="X258" s="324"/>
      <c r="Y25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324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79"/>
    </row>
    <row r="259" spans="1:44" ht="43.5" hidden="1" customHeight="1" x14ac:dyDescent="0.2">
      <c r="A259" s="302" t="s">
        <v>32</v>
      </c>
      <c r="B259" s="302"/>
      <c r="C259" s="294"/>
      <c r="D259" s="302" t="s">
        <v>416</v>
      </c>
      <c r="E259" s="302" t="s">
        <v>59</v>
      </c>
      <c r="F259" s="286" t="s">
        <v>18</v>
      </c>
      <c r="G259" s="302" t="s">
        <v>1373</v>
      </c>
      <c r="H259" s="302" t="s">
        <v>1374</v>
      </c>
      <c r="I259" s="364">
        <v>150000</v>
      </c>
      <c r="J259" s="295">
        <f>-K2580/0.0833333333333333</f>
        <v>0</v>
      </c>
      <c r="K259" s="295"/>
      <c r="L259" s="261">
        <v>44825</v>
      </c>
      <c r="M259" s="296">
        <v>44825</v>
      </c>
      <c r="N259" s="296">
        <v>45442</v>
      </c>
      <c r="O259" s="307">
        <f>YEAR(N259)</f>
        <v>2024</v>
      </c>
      <c r="P259" s="325">
        <f>MONTH(N259)</f>
        <v>5</v>
      </c>
      <c r="Q259" s="308" t="str">
        <f>IF(P259&gt;9,CONCATENATE(O259,P259),CONCATENATE(O259,"0",P259))</f>
        <v>202405</v>
      </c>
      <c r="R259" s="285">
        <v>0</v>
      </c>
      <c r="S259" s="300">
        <v>0</v>
      </c>
      <c r="T259" s="300">
        <v>0</v>
      </c>
      <c r="U259" s="339"/>
      <c r="V259" s="280"/>
      <c r="W259" s="280"/>
      <c r="X259" s="324"/>
      <c r="Y25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24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</row>
    <row r="260" spans="1:44" ht="43.5" customHeight="1" x14ac:dyDescent="0.2">
      <c r="A260" s="293" t="s">
        <v>76</v>
      </c>
      <c r="B260" s="302"/>
      <c r="C260" s="294"/>
      <c r="D260" s="301" t="s">
        <v>1103</v>
      </c>
      <c r="E260" s="302" t="s">
        <v>67</v>
      </c>
      <c r="F260" s="286" t="s">
        <v>18</v>
      </c>
      <c r="G260" s="302" t="s">
        <v>1104</v>
      </c>
      <c r="H260" s="302" t="s">
        <v>1105</v>
      </c>
      <c r="I260" s="364">
        <v>2250000</v>
      </c>
      <c r="J260" s="295">
        <f>-K2574/0.0833333333333333</f>
        <v>0</v>
      </c>
      <c r="K260" s="295"/>
      <c r="L260" s="296">
        <v>44636</v>
      </c>
      <c r="M260" s="296">
        <v>44636</v>
      </c>
      <c r="N260" s="296">
        <v>45443</v>
      </c>
      <c r="O260" s="307">
        <f>YEAR(N260)</f>
        <v>2024</v>
      </c>
      <c r="P260" s="325">
        <f>MONTH(N260)</f>
        <v>5</v>
      </c>
      <c r="Q260" s="308" t="str">
        <f>IF(P260&gt;9,CONCATENATE(O260,P260),CONCATENATE(O260,"0",P260))</f>
        <v>202405</v>
      </c>
      <c r="R260" s="285" t="s">
        <v>162</v>
      </c>
      <c r="S260" s="300">
        <v>0</v>
      </c>
      <c r="T260" s="300">
        <v>0</v>
      </c>
      <c r="U260" s="344"/>
      <c r="V260" s="280"/>
      <c r="W260" s="280"/>
      <c r="X260" s="324"/>
      <c r="Y26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24"/>
      <c r="AA260" s="280"/>
      <c r="AB260" s="280"/>
      <c r="AC260" s="280"/>
      <c r="AD260" s="280"/>
      <c r="AE260" s="280"/>
      <c r="AF260" s="280"/>
      <c r="AG260" s="280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</row>
    <row r="261" spans="1:44" ht="43.5" hidden="1" customHeight="1" x14ac:dyDescent="0.2">
      <c r="A261" s="302" t="s">
        <v>32</v>
      </c>
      <c r="B261" s="302"/>
      <c r="C261" s="294"/>
      <c r="D261" s="302" t="s">
        <v>1320</v>
      </c>
      <c r="E261" s="302" t="s">
        <v>61</v>
      </c>
      <c r="F261" s="286" t="s">
        <v>22</v>
      </c>
      <c r="G261" s="302" t="s">
        <v>1318</v>
      </c>
      <c r="H261" s="302" t="s">
        <v>1319</v>
      </c>
      <c r="I261" s="364">
        <v>77066.789999999994</v>
      </c>
      <c r="J261" s="295">
        <f>-K2582/0.0833333333333333</f>
        <v>0</v>
      </c>
      <c r="K261" s="295"/>
      <c r="L261" s="296">
        <v>44853</v>
      </c>
      <c r="M261" s="296">
        <v>44376</v>
      </c>
      <c r="N261" s="296">
        <v>45450</v>
      </c>
      <c r="O261" s="307">
        <f>YEAR(N261)</f>
        <v>2024</v>
      </c>
      <c r="P261" s="325">
        <f>MONTH(N261)</f>
        <v>6</v>
      </c>
      <c r="Q261" s="308" t="str">
        <f>IF(P261&gt;9,CONCATENATE(O261,P261),CONCATENATE(O261,"0",P261))</f>
        <v>202406</v>
      </c>
      <c r="R261" s="285">
        <v>0</v>
      </c>
      <c r="S261" s="300">
        <v>0</v>
      </c>
      <c r="T261" s="300">
        <v>0</v>
      </c>
      <c r="U261" s="339"/>
      <c r="V261" s="280"/>
      <c r="W261" s="280"/>
      <c r="X261" s="324"/>
      <c r="Y26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324"/>
      <c r="AA261" s="280"/>
      <c r="AB261" s="280"/>
      <c r="AC261" s="280"/>
      <c r="AD261" s="280"/>
      <c r="AE261" s="280"/>
      <c r="AF261" s="280"/>
      <c r="AG261" s="280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</row>
    <row r="262" spans="1:44" ht="43.5" customHeight="1" x14ac:dyDescent="0.2">
      <c r="A262" s="293" t="s">
        <v>248</v>
      </c>
      <c r="B262" s="302"/>
      <c r="C262" s="294"/>
      <c r="D262" s="302" t="s">
        <v>796</v>
      </c>
      <c r="E262" s="302" t="s">
        <v>60</v>
      </c>
      <c r="F262" s="286" t="s">
        <v>797</v>
      </c>
      <c r="G262" s="302" t="s">
        <v>798</v>
      </c>
      <c r="H262" s="301" t="s">
        <v>799</v>
      </c>
      <c r="I262" s="364">
        <v>44000</v>
      </c>
      <c r="J262" s="295">
        <f>-K2570/0.0833333333333333</f>
        <v>0</v>
      </c>
      <c r="K262" s="295"/>
      <c r="L262" s="296">
        <v>44363</v>
      </c>
      <c r="M262" s="296">
        <v>44356</v>
      </c>
      <c r="N262" s="297">
        <v>45451</v>
      </c>
      <c r="O262" s="298">
        <f>YEAR(N262)</f>
        <v>2024</v>
      </c>
      <c r="P262" s="298">
        <f>MONTH(N262)</f>
        <v>6</v>
      </c>
      <c r="Q262" s="299" t="str">
        <f>IF(P262&gt;9,CONCATENATE(O262,P262),CONCATENATE(O262,"0",P262))</f>
        <v>202406</v>
      </c>
      <c r="R262" s="257" t="s">
        <v>162</v>
      </c>
      <c r="S262" s="300">
        <v>0</v>
      </c>
      <c r="T262" s="300">
        <v>0</v>
      </c>
      <c r="U262" s="339"/>
      <c r="V262" s="280"/>
      <c r="W262" s="279"/>
      <c r="X262" s="280"/>
      <c r="Y26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324"/>
      <c r="AA262" s="279"/>
      <c r="AB262" s="279"/>
      <c r="AC262" s="279"/>
      <c r="AD262" s="279"/>
      <c r="AE262" s="279"/>
      <c r="AF262" s="279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  <c r="AR262" s="280"/>
    </row>
    <row r="263" spans="1:44" ht="43.5" hidden="1" customHeight="1" x14ac:dyDescent="0.2">
      <c r="A263" s="302" t="s">
        <v>32</v>
      </c>
      <c r="B263" s="293"/>
      <c r="C263" s="314"/>
      <c r="D263" s="301" t="s">
        <v>470</v>
      </c>
      <c r="E263" s="302" t="s">
        <v>56</v>
      </c>
      <c r="F263" s="286" t="s">
        <v>471</v>
      </c>
      <c r="G263" s="293" t="s">
        <v>472</v>
      </c>
      <c r="H263" s="293" t="s">
        <v>473</v>
      </c>
      <c r="I263" s="365">
        <v>13910854.43</v>
      </c>
      <c r="J263" s="260">
        <f>-K2293/0.0833333333333333</f>
        <v>0</v>
      </c>
      <c r="K263" s="260"/>
      <c r="L263" s="296">
        <v>44580</v>
      </c>
      <c r="M263" s="261">
        <v>43628</v>
      </c>
      <c r="N263" s="261">
        <v>45454</v>
      </c>
      <c r="O263" s="275">
        <f>YEAR(N263)</f>
        <v>2024</v>
      </c>
      <c r="P263" s="351">
        <f>MONTH(N263)</f>
        <v>6</v>
      </c>
      <c r="Q263" s="271" t="str">
        <f>IF(P263&gt;9,CONCATENATE(O263,P263),CONCATENATE(O263,"0",P263))</f>
        <v>202406</v>
      </c>
      <c r="R263" s="285" t="s">
        <v>985</v>
      </c>
      <c r="S263" s="263">
        <v>0</v>
      </c>
      <c r="T263" s="263">
        <v>0</v>
      </c>
      <c r="U263" s="340"/>
      <c r="V263" s="289"/>
      <c r="W263" s="289"/>
      <c r="X263" s="306"/>
      <c r="Y26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06"/>
      <c r="AA263" s="289"/>
      <c r="AB263" s="289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</row>
    <row r="264" spans="1:44" ht="43.5" hidden="1" customHeight="1" x14ac:dyDescent="0.2">
      <c r="A264" s="303" t="s">
        <v>32</v>
      </c>
      <c r="B264" s="303"/>
      <c r="C264" s="294"/>
      <c r="D264" s="303" t="s">
        <v>800</v>
      </c>
      <c r="E264" s="302" t="s">
        <v>64</v>
      </c>
      <c r="F264" s="291" t="s">
        <v>801</v>
      </c>
      <c r="G264" s="303" t="s">
        <v>802</v>
      </c>
      <c r="H264" s="303" t="s">
        <v>803</v>
      </c>
      <c r="I264" s="366">
        <v>543562.98</v>
      </c>
      <c r="J264" s="309">
        <f>-K2544/0.0833333333333333</f>
        <v>0</v>
      </c>
      <c r="K264" s="309"/>
      <c r="L264" s="292">
        <v>44363</v>
      </c>
      <c r="M264" s="292">
        <v>44363</v>
      </c>
      <c r="N264" s="292">
        <v>45458</v>
      </c>
      <c r="O264" s="310">
        <f>YEAR(N264)</f>
        <v>2024</v>
      </c>
      <c r="P264" s="298">
        <f>MONTH(N264)</f>
        <v>6</v>
      </c>
      <c r="Q264" s="311" t="str">
        <f>IF(P264&gt;9,CONCATENATE(O264,P264),CONCATENATE(O264,"0",P264))</f>
        <v>202406</v>
      </c>
      <c r="R264" s="323" t="s">
        <v>83</v>
      </c>
      <c r="S264" s="312">
        <v>0</v>
      </c>
      <c r="T264" s="312">
        <v>0</v>
      </c>
      <c r="U264" s="339"/>
      <c r="V264" s="280"/>
      <c r="W264" s="279"/>
      <c r="X264" s="280"/>
      <c r="Y26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  <c r="AR264" s="279"/>
    </row>
    <row r="265" spans="1:44" ht="43.5" hidden="1" customHeight="1" x14ac:dyDescent="0.2">
      <c r="A265" s="302" t="s">
        <v>736</v>
      </c>
      <c r="B265" s="302"/>
      <c r="C265" s="294"/>
      <c r="D265" s="301" t="s">
        <v>813</v>
      </c>
      <c r="E265" s="302" t="s">
        <v>57</v>
      </c>
      <c r="F265" s="286" t="s">
        <v>18</v>
      </c>
      <c r="G265" s="302" t="s">
        <v>814</v>
      </c>
      <c r="H265" s="302" t="s">
        <v>815</v>
      </c>
      <c r="I265" s="364">
        <v>250000</v>
      </c>
      <c r="J265" s="295">
        <f>-K2506/0.0833333333333333</f>
        <v>0</v>
      </c>
      <c r="K265" s="295"/>
      <c r="L265" s="296">
        <v>44370</v>
      </c>
      <c r="M265" s="296">
        <v>44370</v>
      </c>
      <c r="N265" s="297">
        <v>45465</v>
      </c>
      <c r="O265" s="307">
        <f>YEAR(N265)</f>
        <v>2024</v>
      </c>
      <c r="P265" s="355">
        <f>MONTH(N265)</f>
        <v>6</v>
      </c>
      <c r="Q265" s="356" t="str">
        <f>IF(P265&gt;9,CONCATENATE(O265,P265),CONCATENATE(O265,"0",P265))</f>
        <v>202406</v>
      </c>
      <c r="R265" s="285">
        <v>0</v>
      </c>
      <c r="S265" s="300">
        <v>0</v>
      </c>
      <c r="T265" s="300">
        <v>0</v>
      </c>
      <c r="U265" s="339"/>
      <c r="V265" s="279"/>
      <c r="W265" s="279"/>
      <c r="X265" s="279"/>
      <c r="Y26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24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  <c r="AR265" s="279"/>
    </row>
    <row r="266" spans="1:44" ht="43.5" hidden="1" customHeight="1" x14ac:dyDescent="0.2">
      <c r="A266" s="302" t="s">
        <v>736</v>
      </c>
      <c r="B266" s="302"/>
      <c r="C266" s="294"/>
      <c r="D266" s="301" t="s">
        <v>807</v>
      </c>
      <c r="E266" s="302" t="s">
        <v>57</v>
      </c>
      <c r="F266" s="286" t="s">
        <v>808</v>
      </c>
      <c r="G266" s="302" t="s">
        <v>809</v>
      </c>
      <c r="H266" s="302" t="s">
        <v>491</v>
      </c>
      <c r="I266" s="364">
        <v>820000</v>
      </c>
      <c r="J266" s="295">
        <f>-K2501/0.0833333333333333</f>
        <v>0</v>
      </c>
      <c r="K266" s="295"/>
      <c r="L266" s="296">
        <v>44370</v>
      </c>
      <c r="M266" s="296">
        <v>44370</v>
      </c>
      <c r="N266" s="297">
        <v>45465</v>
      </c>
      <c r="O266" s="307">
        <f>YEAR(N266)</f>
        <v>2024</v>
      </c>
      <c r="P266" s="355">
        <f>MONTH(N266)</f>
        <v>6</v>
      </c>
      <c r="Q266" s="356" t="str">
        <f>IF(P266&gt;9,CONCATENATE(O266,P266),CONCATENATE(O266,"0",P266))</f>
        <v>202406</v>
      </c>
      <c r="R266" s="285" t="s">
        <v>810</v>
      </c>
      <c r="S266" s="300">
        <v>0.14000000000000001</v>
      </c>
      <c r="T266" s="300">
        <v>0.05</v>
      </c>
      <c r="U266" s="339"/>
      <c r="V266" s="279"/>
      <c r="W266" s="279"/>
      <c r="X266" s="279"/>
      <c r="Y26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24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</row>
    <row r="267" spans="1:44" ht="43.5" hidden="1" customHeight="1" x14ac:dyDescent="0.2">
      <c r="A267" s="293" t="s">
        <v>736</v>
      </c>
      <c r="B267" s="302"/>
      <c r="C267" s="294"/>
      <c r="D267" s="301" t="s">
        <v>1028</v>
      </c>
      <c r="E267" s="302" t="s">
        <v>55</v>
      </c>
      <c r="F267" s="286" t="s">
        <v>22</v>
      </c>
      <c r="G267" s="302" t="s">
        <v>1029</v>
      </c>
      <c r="H267" s="302" t="s">
        <v>1030</v>
      </c>
      <c r="I267" s="364">
        <v>198849.25</v>
      </c>
      <c r="J267" s="295">
        <f>-K2561/0.0833333333333333</f>
        <v>0</v>
      </c>
      <c r="K267" s="295"/>
      <c r="L267" s="296">
        <v>44580</v>
      </c>
      <c r="M267" s="296">
        <v>44378</v>
      </c>
      <c r="N267" s="296">
        <v>45473</v>
      </c>
      <c r="O267" s="307">
        <f>YEAR(N267)</f>
        <v>2024</v>
      </c>
      <c r="P267" s="325">
        <f>MONTH(N267)</f>
        <v>6</v>
      </c>
      <c r="Q267" s="308" t="str">
        <f>IF(P267&gt;9,CONCATENATE(O267,P267),CONCATENATE(O267,"0",P267))</f>
        <v>202406</v>
      </c>
      <c r="R267" s="285" t="s">
        <v>810</v>
      </c>
      <c r="S267" s="300">
        <v>0</v>
      </c>
      <c r="T267" s="300">
        <v>0</v>
      </c>
      <c r="U267" s="339"/>
      <c r="V267" s="280"/>
      <c r="W267" s="280"/>
      <c r="X267" s="324"/>
      <c r="Y26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324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80"/>
      <c r="AR267" s="280"/>
    </row>
    <row r="268" spans="1:44" ht="43.5" hidden="1" customHeight="1" x14ac:dyDescent="0.2">
      <c r="A268" s="302" t="s">
        <v>1384</v>
      </c>
      <c r="B268" s="373"/>
      <c r="C268" s="374"/>
      <c r="D268" s="302" t="s">
        <v>1384</v>
      </c>
      <c r="E268" s="302" t="s">
        <v>1197</v>
      </c>
      <c r="F268" s="291" t="s">
        <v>18</v>
      </c>
      <c r="G268" s="302" t="s">
        <v>1195</v>
      </c>
      <c r="H268" s="302" t="s">
        <v>1196</v>
      </c>
      <c r="I268" s="364">
        <v>150000</v>
      </c>
      <c r="J268" s="295">
        <f>-K2590/0.0833333333333333</f>
        <v>0</v>
      </c>
      <c r="K268" s="295"/>
      <c r="L268" s="296">
        <v>44916</v>
      </c>
      <c r="M268" s="296">
        <v>44765</v>
      </c>
      <c r="N268" s="296">
        <v>45496</v>
      </c>
      <c r="O268" s="307">
        <f>YEAR(N268)</f>
        <v>2024</v>
      </c>
      <c r="P268" s="325">
        <f>MONTH(N268)</f>
        <v>7</v>
      </c>
      <c r="Q268" s="308" t="str">
        <f>IF(P268&gt;9,CONCATENATE(O268,P268),CONCATENATE(O268,"0",P268))</f>
        <v>202407</v>
      </c>
      <c r="R268" s="285">
        <v>0</v>
      </c>
      <c r="S268" s="300">
        <v>0</v>
      </c>
      <c r="T268" s="300">
        <v>0</v>
      </c>
      <c r="U268" s="339"/>
      <c r="V268" s="280"/>
      <c r="W268" s="280"/>
      <c r="X268" s="324"/>
      <c r="Y26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24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</row>
    <row r="269" spans="1:44" ht="43.5" hidden="1" customHeight="1" x14ac:dyDescent="0.2">
      <c r="A269" s="293" t="s">
        <v>248</v>
      </c>
      <c r="B269" s="302"/>
      <c r="C269" s="294"/>
      <c r="D269" s="302" t="s">
        <v>1075</v>
      </c>
      <c r="E269" s="302" t="s">
        <v>60</v>
      </c>
      <c r="F269" s="286" t="s">
        <v>22</v>
      </c>
      <c r="G269" s="302" t="s">
        <v>1076</v>
      </c>
      <c r="H269" s="302" t="s">
        <v>1077</v>
      </c>
      <c r="I269" s="364">
        <v>2500000</v>
      </c>
      <c r="J269" s="295">
        <f>-K2588/0.0833333333333333</f>
        <v>0</v>
      </c>
      <c r="K269" s="295"/>
      <c r="L269" s="296">
        <v>44608</v>
      </c>
      <c r="M269" s="296">
        <v>44608</v>
      </c>
      <c r="N269" s="296">
        <v>45505</v>
      </c>
      <c r="O269" s="307">
        <f>YEAR(N269)</f>
        <v>2024</v>
      </c>
      <c r="P269" s="298">
        <f>MONTH(N269)</f>
        <v>8</v>
      </c>
      <c r="Q269" s="308" t="str">
        <f>IF(P269&gt;9,CONCATENATE(O269,P269),CONCATENATE(O269,"0",P269))</f>
        <v>202408</v>
      </c>
      <c r="R269" s="285">
        <v>0</v>
      </c>
      <c r="S269" s="300">
        <v>0</v>
      </c>
      <c r="T269" s="300">
        <v>0</v>
      </c>
      <c r="U269" s="339"/>
      <c r="V269" s="280"/>
      <c r="W269" s="279"/>
      <c r="X269" s="280"/>
      <c r="Y269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324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</row>
    <row r="270" spans="1:44" ht="43.5" customHeight="1" x14ac:dyDescent="0.2">
      <c r="A270" s="303" t="s">
        <v>910</v>
      </c>
      <c r="B270" s="302"/>
      <c r="C270" s="294"/>
      <c r="D270" s="301" t="s">
        <v>831</v>
      </c>
      <c r="E270" s="301" t="s">
        <v>57</v>
      </c>
      <c r="F270" s="350" t="s">
        <v>22</v>
      </c>
      <c r="G270" s="301" t="s">
        <v>832</v>
      </c>
      <c r="H270" s="301" t="s">
        <v>833</v>
      </c>
      <c r="I270" s="369">
        <v>1000000</v>
      </c>
      <c r="J270" s="295">
        <f>-K2515/0.0833333333333333</f>
        <v>0</v>
      </c>
      <c r="K270" s="295"/>
      <c r="L270" s="357">
        <v>44440</v>
      </c>
      <c r="M270" s="357">
        <v>44433</v>
      </c>
      <c r="N270" s="292">
        <v>45528</v>
      </c>
      <c r="O270" s="298">
        <f>YEAR(N270)</f>
        <v>2024</v>
      </c>
      <c r="P270" s="298">
        <f>MONTH(N270)</f>
        <v>8</v>
      </c>
      <c r="Q270" s="299" t="str">
        <f>IF(P270&gt;9,CONCATENATE(O270,P270),CONCATENATE(O270,"0",P270))</f>
        <v>202408</v>
      </c>
      <c r="R270" s="323" t="s">
        <v>162</v>
      </c>
      <c r="S270" s="358">
        <v>0</v>
      </c>
      <c r="T270" s="358">
        <v>0</v>
      </c>
      <c r="U270" s="344"/>
      <c r="V270" s="280"/>
      <c r="W270" s="279"/>
      <c r="X270" s="280"/>
      <c r="Y27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279"/>
      <c r="AA270" s="279"/>
      <c r="AB270" s="279"/>
      <c r="AC270" s="279"/>
      <c r="AD270" s="279"/>
      <c r="AE270" s="279"/>
      <c r="AF270" s="279"/>
      <c r="AG270" s="279"/>
      <c r="AH270" s="279"/>
      <c r="AI270" s="279"/>
      <c r="AJ270" s="279"/>
      <c r="AK270" s="279"/>
      <c r="AL270" s="279"/>
      <c r="AM270" s="279"/>
      <c r="AN270" s="279"/>
      <c r="AO270" s="279"/>
      <c r="AP270" s="279"/>
      <c r="AQ270" s="279"/>
      <c r="AR270" s="279"/>
    </row>
    <row r="271" spans="1:44" ht="43.5" customHeight="1" x14ac:dyDescent="0.2">
      <c r="A271" s="302" t="s">
        <v>381</v>
      </c>
      <c r="B271" s="302"/>
      <c r="C271" s="294"/>
      <c r="D271" s="301" t="s">
        <v>828</v>
      </c>
      <c r="E271" s="331" t="s">
        <v>65</v>
      </c>
      <c r="F271" s="286" t="s">
        <v>829</v>
      </c>
      <c r="G271" s="302" t="s">
        <v>830</v>
      </c>
      <c r="H271" s="302" t="s">
        <v>752</v>
      </c>
      <c r="I271" s="364">
        <v>388340</v>
      </c>
      <c r="J271" s="295">
        <f>-K2467/0.0833333333333333</f>
        <v>0</v>
      </c>
      <c r="K271" s="295"/>
      <c r="L271" s="296">
        <v>44433</v>
      </c>
      <c r="M271" s="296">
        <v>44434</v>
      </c>
      <c r="N271" s="297">
        <v>45529</v>
      </c>
      <c r="O271" s="298">
        <f>YEAR(N271)</f>
        <v>2024</v>
      </c>
      <c r="P271" s="298">
        <f>MONTH(N271)</f>
        <v>8</v>
      </c>
      <c r="Q271" s="299" t="str">
        <f>IF(P271&gt;9,CONCATENATE(O271,P271),CONCATENATE(O271,"0",P271))</f>
        <v>202408</v>
      </c>
      <c r="R271" s="285" t="s">
        <v>162</v>
      </c>
      <c r="S271" s="300">
        <v>0</v>
      </c>
      <c r="T271" s="300">
        <v>0</v>
      </c>
      <c r="U271" s="339"/>
      <c r="V271" s="280"/>
      <c r="W271" s="279"/>
      <c r="X271" s="324"/>
      <c r="Y27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279"/>
      <c r="AA271" s="279"/>
      <c r="AB271" s="279"/>
      <c r="AC271" s="279"/>
      <c r="AD271" s="279"/>
      <c r="AE271" s="279"/>
      <c r="AF271" s="279"/>
      <c r="AG271" s="279"/>
      <c r="AH271" s="279"/>
      <c r="AI271" s="279"/>
      <c r="AJ271" s="279"/>
      <c r="AK271" s="279"/>
      <c r="AL271" s="279"/>
      <c r="AM271" s="279"/>
      <c r="AN271" s="279"/>
      <c r="AO271" s="279"/>
      <c r="AP271" s="279"/>
      <c r="AQ271" s="279"/>
      <c r="AR271" s="280"/>
    </row>
    <row r="272" spans="1:44" ht="43.5" hidden="1" customHeight="1" x14ac:dyDescent="0.2">
      <c r="A272" s="293" t="s">
        <v>248</v>
      </c>
      <c r="B272" s="293"/>
      <c r="C272" s="314"/>
      <c r="D272" s="293" t="s">
        <v>870</v>
      </c>
      <c r="E272" s="293" t="s">
        <v>60</v>
      </c>
      <c r="F272" s="259" t="s">
        <v>22</v>
      </c>
      <c r="G272" s="293" t="s">
        <v>871</v>
      </c>
      <c r="H272" s="293" t="s">
        <v>872</v>
      </c>
      <c r="I272" s="365">
        <v>250000</v>
      </c>
      <c r="J272" s="260">
        <f>-K2584/0.0833333333333333</f>
        <v>0</v>
      </c>
      <c r="K272" s="260"/>
      <c r="L272" s="261">
        <v>44489</v>
      </c>
      <c r="M272" s="261">
        <v>44489</v>
      </c>
      <c r="N272" s="261">
        <v>45535</v>
      </c>
      <c r="O272" s="275">
        <f>YEAR(N272)</f>
        <v>2024</v>
      </c>
      <c r="P272" s="273">
        <f>MONTH(N272)</f>
        <v>8</v>
      </c>
      <c r="Q272" s="271" t="str">
        <f>IF(P272&gt;9,CONCATENATE(O272,P272),CONCATENATE(O272,"0",P272))</f>
        <v>202408</v>
      </c>
      <c r="R272" s="257">
        <v>0</v>
      </c>
      <c r="S272" s="263">
        <v>0</v>
      </c>
      <c r="T272" s="263">
        <v>0</v>
      </c>
      <c r="U272" s="340"/>
      <c r="V272" s="289"/>
      <c r="W272" s="287"/>
      <c r="X272" s="289"/>
      <c r="Y272" s="28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306"/>
      <c r="AA272" s="289"/>
      <c r="AB272" s="289"/>
      <c r="AC272" s="289"/>
      <c r="AD272" s="289"/>
      <c r="AE272" s="289"/>
      <c r="AF272" s="289"/>
      <c r="AG272" s="289"/>
      <c r="AH272" s="289"/>
      <c r="AI272" s="289"/>
      <c r="AJ272" s="289"/>
      <c r="AK272" s="289"/>
      <c r="AL272" s="289"/>
      <c r="AM272" s="289"/>
      <c r="AN272" s="289"/>
      <c r="AO272" s="289"/>
      <c r="AP272" s="289"/>
      <c r="AQ272" s="289"/>
      <c r="AR272" s="289"/>
    </row>
    <row r="273" spans="1:44" ht="43.5" hidden="1" customHeight="1" x14ac:dyDescent="0.2">
      <c r="A273" s="288" t="s">
        <v>32</v>
      </c>
      <c r="B273" s="302"/>
      <c r="C273" s="294"/>
      <c r="D273" s="303" t="s">
        <v>822</v>
      </c>
      <c r="E273" s="303" t="s">
        <v>69</v>
      </c>
      <c r="F273" s="291" t="s">
        <v>823</v>
      </c>
      <c r="G273" s="303" t="s">
        <v>824</v>
      </c>
      <c r="H273" s="303" t="s">
        <v>825</v>
      </c>
      <c r="I273" s="366">
        <v>2833017</v>
      </c>
      <c r="J273" s="309">
        <f>-K2556/0.0833333333333333</f>
        <v>0</v>
      </c>
      <c r="K273" s="309"/>
      <c r="L273" s="292">
        <v>44419</v>
      </c>
      <c r="M273" s="292">
        <v>44440</v>
      </c>
      <c r="N273" s="292">
        <v>45535</v>
      </c>
      <c r="O273" s="310">
        <f>YEAR(N273)</f>
        <v>2024</v>
      </c>
      <c r="P273" s="298">
        <f>MONTH(N273)</f>
        <v>8</v>
      </c>
      <c r="Q273" s="311" t="str">
        <f>IF(P273&gt;9,CONCATENATE(O273,P273),CONCATENATE(O273,"0",P273))</f>
        <v>202408</v>
      </c>
      <c r="R273" s="285" t="s">
        <v>659</v>
      </c>
      <c r="S273" s="312">
        <v>0.18</v>
      </c>
      <c r="T273" s="312">
        <v>2.5000000000000001E-2</v>
      </c>
      <c r="U273" s="343"/>
      <c r="V273" s="280"/>
      <c r="W273" s="279"/>
      <c r="X273" s="280"/>
      <c r="Y27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324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/>
      <c r="AO273" s="280"/>
      <c r="AP273" s="280"/>
      <c r="AQ273" s="280"/>
      <c r="AR273" s="280"/>
    </row>
    <row r="274" spans="1:44" ht="43.5" hidden="1" customHeight="1" x14ac:dyDescent="0.2">
      <c r="A274" s="302" t="s">
        <v>76</v>
      </c>
      <c r="B274" s="302"/>
      <c r="C274" s="294"/>
      <c r="D274" s="301" t="s">
        <v>834</v>
      </c>
      <c r="E274" s="302" t="s">
        <v>57</v>
      </c>
      <c r="F274" s="286" t="s">
        <v>22</v>
      </c>
      <c r="G274" s="302" t="s">
        <v>835</v>
      </c>
      <c r="H274" s="302" t="s">
        <v>836</v>
      </c>
      <c r="I274" s="364">
        <v>400000</v>
      </c>
      <c r="J274" s="295">
        <f>-K2527/0.0833333333333333</f>
        <v>0</v>
      </c>
      <c r="K274" s="295"/>
      <c r="L274" s="296">
        <v>44657</v>
      </c>
      <c r="M274" s="296">
        <v>44440</v>
      </c>
      <c r="N274" s="297">
        <v>45535</v>
      </c>
      <c r="O274" s="307">
        <f>YEAR(N274)</f>
        <v>2024</v>
      </c>
      <c r="P274" s="355">
        <f>MONTH(N274)</f>
        <v>8</v>
      </c>
      <c r="Q274" s="356" t="str">
        <f>IF(P274&gt;9,CONCATENATE(O274,P274),CONCATENATE(O274,"0",P274))</f>
        <v>202408</v>
      </c>
      <c r="R274" s="285">
        <v>0</v>
      </c>
      <c r="S274" s="300">
        <v>0</v>
      </c>
      <c r="T274" s="300">
        <v>0</v>
      </c>
      <c r="U274" s="339"/>
      <c r="V274" s="279"/>
      <c r="W274" s="279"/>
      <c r="X274" s="279"/>
      <c r="Y27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24"/>
      <c r="AA274" s="279"/>
      <c r="AB274" s="279"/>
      <c r="AC274" s="279"/>
      <c r="AD274" s="279"/>
      <c r="AE274" s="279"/>
      <c r="AF274" s="279"/>
      <c r="AG274" s="279"/>
      <c r="AH274" s="279"/>
      <c r="AI274" s="279"/>
      <c r="AJ274" s="279"/>
      <c r="AK274" s="279"/>
      <c r="AL274" s="279"/>
      <c r="AM274" s="279"/>
      <c r="AN274" s="279"/>
      <c r="AO274" s="279"/>
      <c r="AP274" s="279"/>
      <c r="AQ274" s="279"/>
      <c r="AR274" s="279"/>
    </row>
    <row r="275" spans="1:44" ht="43.5" hidden="1" customHeight="1" x14ac:dyDescent="0.2">
      <c r="A275" s="302" t="s">
        <v>381</v>
      </c>
      <c r="B275" s="302"/>
      <c r="C275" s="294"/>
      <c r="D275" s="301" t="s">
        <v>853</v>
      </c>
      <c r="E275" s="302" t="s">
        <v>63</v>
      </c>
      <c r="F275" s="286" t="s">
        <v>22</v>
      </c>
      <c r="G275" s="302" t="s">
        <v>854</v>
      </c>
      <c r="H275" s="302" t="s">
        <v>855</v>
      </c>
      <c r="I275" s="364">
        <v>423000</v>
      </c>
      <c r="J275" s="295">
        <f>-K2479/0.0833333333333333</f>
        <v>0</v>
      </c>
      <c r="K275" s="295"/>
      <c r="L275" s="292">
        <v>44461</v>
      </c>
      <c r="M275" s="296">
        <v>44455</v>
      </c>
      <c r="N275" s="296">
        <v>45550</v>
      </c>
      <c r="O275" s="298">
        <f>YEAR(N275)</f>
        <v>2024</v>
      </c>
      <c r="P275" s="298">
        <f>MONTH(N275)</f>
        <v>9</v>
      </c>
      <c r="Q275" s="299" t="str">
        <f>IF(P275&gt;9,CONCATENATE(O275,P275),CONCATENATE(O275,"0",P275))</f>
        <v>202409</v>
      </c>
      <c r="R275" s="285">
        <v>0</v>
      </c>
      <c r="S275" s="300">
        <v>0</v>
      </c>
      <c r="T275" s="300">
        <v>0</v>
      </c>
      <c r="U275" s="339"/>
      <c r="V275" s="280"/>
      <c r="W275" s="279"/>
      <c r="X275" s="324"/>
      <c r="Y27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324"/>
      <c r="AA275" s="280"/>
      <c r="AB275" s="280"/>
      <c r="AC275" s="280"/>
      <c r="AD275" s="280"/>
      <c r="AE275" s="280"/>
      <c r="AF275" s="280"/>
      <c r="AG275" s="280"/>
      <c r="AH275" s="280"/>
      <c r="AI275" s="280"/>
      <c r="AJ275" s="280"/>
      <c r="AK275" s="280"/>
      <c r="AL275" s="280"/>
      <c r="AM275" s="280"/>
      <c r="AN275" s="280"/>
      <c r="AO275" s="280"/>
      <c r="AP275" s="280"/>
      <c r="AQ275" s="280"/>
      <c r="AR275" s="279"/>
    </row>
    <row r="276" spans="1:44" ht="43.5" customHeight="1" x14ac:dyDescent="0.2">
      <c r="A276" s="302" t="s">
        <v>381</v>
      </c>
      <c r="B276" s="302"/>
      <c r="C276" s="294"/>
      <c r="D276" s="349" t="s">
        <v>923</v>
      </c>
      <c r="E276" s="302" t="s">
        <v>62</v>
      </c>
      <c r="F276" s="286" t="s">
        <v>850</v>
      </c>
      <c r="G276" s="302" t="s">
        <v>851</v>
      </c>
      <c r="H276" s="302" t="s">
        <v>852</v>
      </c>
      <c r="I276" s="364">
        <v>40000</v>
      </c>
      <c r="J276" s="295">
        <f>-K2479/0.0833333333333333</f>
        <v>0</v>
      </c>
      <c r="K276" s="295"/>
      <c r="L276" s="296">
        <v>44461</v>
      </c>
      <c r="M276" s="296">
        <v>44461</v>
      </c>
      <c r="N276" s="297">
        <v>45556</v>
      </c>
      <c r="O276" s="298">
        <f>YEAR(N276)</f>
        <v>2024</v>
      </c>
      <c r="P276" s="298">
        <f>MONTH(N276)</f>
        <v>9</v>
      </c>
      <c r="Q276" s="299" t="str">
        <f>IF(P276&gt;9,CONCATENATE(O276,P276),CONCATENATE(O276,"0",P276))</f>
        <v>202409</v>
      </c>
      <c r="R276" s="285" t="s">
        <v>162</v>
      </c>
      <c r="S276" s="300">
        <v>0</v>
      </c>
      <c r="T276" s="300">
        <v>0</v>
      </c>
      <c r="U276" s="343"/>
      <c r="V276" s="280"/>
      <c r="W276" s="279"/>
      <c r="X276" s="280"/>
      <c r="Y27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24"/>
      <c r="AA276" s="279"/>
      <c r="AB276" s="279"/>
      <c r="AC276" s="279"/>
      <c r="AD276" s="279"/>
      <c r="AE276" s="279"/>
      <c r="AF276" s="279"/>
      <c r="AG276" s="279"/>
      <c r="AH276" s="279"/>
      <c r="AI276" s="279"/>
      <c r="AJ276" s="279"/>
      <c r="AK276" s="279"/>
      <c r="AL276" s="279"/>
      <c r="AM276" s="279"/>
      <c r="AN276" s="279"/>
      <c r="AO276" s="279"/>
      <c r="AP276" s="279"/>
      <c r="AQ276" s="279"/>
      <c r="AR276" s="279"/>
    </row>
    <row r="277" spans="1:44" ht="43.5" customHeight="1" x14ac:dyDescent="0.2">
      <c r="A277" s="302" t="s">
        <v>381</v>
      </c>
      <c r="B277" s="302"/>
      <c r="C277" s="294"/>
      <c r="D277" s="301" t="s">
        <v>847</v>
      </c>
      <c r="E277" s="302" t="s">
        <v>70</v>
      </c>
      <c r="F277" s="286" t="s">
        <v>848</v>
      </c>
      <c r="G277" s="302" t="s">
        <v>849</v>
      </c>
      <c r="H277" s="302" t="s">
        <v>431</v>
      </c>
      <c r="I277" s="364">
        <v>548795.5</v>
      </c>
      <c r="J277" s="295">
        <f>-K2478/0.0833333333333333</f>
        <v>0</v>
      </c>
      <c r="K277" s="295"/>
      <c r="L277" s="296">
        <v>44461</v>
      </c>
      <c r="M277" s="296">
        <v>44462</v>
      </c>
      <c r="N277" s="296">
        <v>45557</v>
      </c>
      <c r="O277" s="307">
        <f>YEAR(N277)</f>
        <v>2024</v>
      </c>
      <c r="P277" s="298">
        <f>MONTH(N277)</f>
        <v>9</v>
      </c>
      <c r="Q277" s="308" t="str">
        <f>IF(P277&gt;9,CONCATENATE(O277,P277),CONCATENATE(O277,"0",P277))</f>
        <v>202409</v>
      </c>
      <c r="R277" s="285" t="s">
        <v>162</v>
      </c>
      <c r="S277" s="300">
        <v>0</v>
      </c>
      <c r="T277" s="300">
        <v>0</v>
      </c>
      <c r="U277" s="339"/>
      <c r="V277" s="280"/>
      <c r="W277" s="279"/>
      <c r="X277" s="280"/>
      <c r="Y277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24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79"/>
    </row>
    <row r="278" spans="1:44" ht="43.5" hidden="1" customHeight="1" x14ac:dyDescent="0.2">
      <c r="A278" s="302" t="s">
        <v>1118</v>
      </c>
      <c r="B278" s="293"/>
      <c r="C278" s="314"/>
      <c r="D278" s="290" t="s">
        <v>873</v>
      </c>
      <c r="E278" s="293" t="s">
        <v>60</v>
      </c>
      <c r="F278" s="259" t="s">
        <v>22</v>
      </c>
      <c r="G278" s="288" t="s">
        <v>741</v>
      </c>
      <c r="H278" s="293" t="s">
        <v>742</v>
      </c>
      <c r="I278" s="365">
        <v>700000</v>
      </c>
      <c r="J278" s="260">
        <f>-K2558/0.0833333333333333</f>
        <v>0</v>
      </c>
      <c r="K278" s="260"/>
      <c r="L278" s="261">
        <v>44496</v>
      </c>
      <c r="M278" s="261">
        <v>44470</v>
      </c>
      <c r="N278" s="262">
        <v>45565</v>
      </c>
      <c r="O278" s="273">
        <f>YEAR(N278)</f>
        <v>2024</v>
      </c>
      <c r="P278" s="273">
        <f>MONTH(N278)</f>
        <v>9</v>
      </c>
      <c r="Q278" s="267" t="str">
        <f>IF(P278&gt;9,CONCATENATE(O278,P278),CONCATENATE(O278,"0",P278))</f>
        <v>202409</v>
      </c>
      <c r="R278" s="257">
        <v>0</v>
      </c>
      <c r="S278" s="263">
        <v>0</v>
      </c>
      <c r="T278" s="263">
        <v>0</v>
      </c>
      <c r="U278" s="340"/>
      <c r="V278" s="289"/>
      <c r="W278" s="287"/>
      <c r="X278" s="306"/>
      <c r="Y278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306"/>
      <c r="AA278" s="287"/>
      <c r="AB278" s="287"/>
      <c r="AC278" s="287"/>
      <c r="AD278" s="287"/>
      <c r="AE278" s="287"/>
      <c r="AF278" s="287"/>
      <c r="AG278" s="287"/>
      <c r="AH278" s="287"/>
      <c r="AI278" s="287"/>
      <c r="AJ278" s="287"/>
      <c r="AK278" s="287"/>
      <c r="AL278" s="287"/>
      <c r="AM278" s="287"/>
      <c r="AN278" s="287"/>
      <c r="AO278" s="287"/>
      <c r="AP278" s="287"/>
      <c r="AQ278" s="287"/>
      <c r="AR278" s="289"/>
    </row>
    <row r="279" spans="1:44" ht="43.5" customHeight="1" x14ac:dyDescent="0.2">
      <c r="A279" s="303" t="s">
        <v>910</v>
      </c>
      <c r="B279" s="303"/>
      <c r="C279" s="294"/>
      <c r="D279" s="301" t="s">
        <v>911</v>
      </c>
      <c r="E279" s="303" t="s">
        <v>57</v>
      </c>
      <c r="F279" s="286" t="s">
        <v>912</v>
      </c>
      <c r="G279" s="303" t="s">
        <v>913</v>
      </c>
      <c r="H279" s="303" t="s">
        <v>745</v>
      </c>
      <c r="I279" s="366">
        <v>225000</v>
      </c>
      <c r="J279" s="309">
        <f>-K2523/0.0833333333333333</f>
        <v>0</v>
      </c>
      <c r="K279" s="309"/>
      <c r="L279" s="292">
        <v>44517</v>
      </c>
      <c r="M279" s="292">
        <v>44510</v>
      </c>
      <c r="N279" s="292">
        <v>45565</v>
      </c>
      <c r="O279" s="310">
        <f>YEAR(N279)</f>
        <v>2024</v>
      </c>
      <c r="P279" s="298">
        <f>MONTH(N279)</f>
        <v>9</v>
      </c>
      <c r="Q279" s="311" t="str">
        <f>IF(P279&gt;9,CONCATENATE(O279,P279),CONCATENATE(O279,"0",P279))</f>
        <v>202409</v>
      </c>
      <c r="R279" s="257" t="s">
        <v>162</v>
      </c>
      <c r="S279" s="312">
        <v>0</v>
      </c>
      <c r="T279" s="312">
        <v>0</v>
      </c>
      <c r="U279" s="339"/>
      <c r="V279" s="279"/>
      <c r="W279" s="279"/>
      <c r="X279" s="279"/>
      <c r="Y279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24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79"/>
    </row>
    <row r="280" spans="1:44" ht="43.5" hidden="1" customHeight="1" x14ac:dyDescent="0.2">
      <c r="A280" s="276" t="s">
        <v>76</v>
      </c>
      <c r="B280" s="288"/>
      <c r="C280" s="314"/>
      <c r="D280" s="288" t="s">
        <v>844</v>
      </c>
      <c r="E280" s="288" t="s">
        <v>57</v>
      </c>
      <c r="F280" s="253" t="s">
        <v>22</v>
      </c>
      <c r="G280" s="288" t="s">
        <v>845</v>
      </c>
      <c r="H280" s="288" t="s">
        <v>846</v>
      </c>
      <c r="I280" s="367">
        <v>48924</v>
      </c>
      <c r="J280" s="255">
        <f>-K2539/0.0833333333333333</f>
        <v>0</v>
      </c>
      <c r="K280" s="255"/>
      <c r="L280" s="256">
        <v>44461</v>
      </c>
      <c r="M280" s="256">
        <v>44473</v>
      </c>
      <c r="N280" s="256">
        <v>45568</v>
      </c>
      <c r="O280" s="274">
        <f>YEAR(N280)</f>
        <v>2024</v>
      </c>
      <c r="P280" s="273">
        <f>MONTH(N280)</f>
        <v>10</v>
      </c>
      <c r="Q280" s="270" t="str">
        <f>IF(P280&gt;9,CONCATENATE(O280,P280),CONCATENATE(O280,"0",P280))</f>
        <v>202410</v>
      </c>
      <c r="R280" s="257">
        <v>0</v>
      </c>
      <c r="S280" s="258">
        <v>0</v>
      </c>
      <c r="T280" s="258">
        <v>0</v>
      </c>
      <c r="U280" s="340"/>
      <c r="V280" s="289"/>
      <c r="W280" s="287"/>
      <c r="X280" s="289"/>
      <c r="Y28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06"/>
      <c r="AA280" s="289"/>
      <c r="AB280" s="289"/>
      <c r="AC280" s="289"/>
      <c r="AD280" s="289"/>
      <c r="AE280" s="289"/>
      <c r="AF280" s="289"/>
      <c r="AG280" s="289"/>
      <c r="AH280" s="289"/>
      <c r="AI280" s="289"/>
      <c r="AJ280" s="289"/>
      <c r="AK280" s="289"/>
      <c r="AL280" s="289"/>
      <c r="AM280" s="289"/>
      <c r="AN280" s="289"/>
      <c r="AO280" s="289"/>
      <c r="AP280" s="289"/>
      <c r="AQ280" s="289"/>
      <c r="AR280" s="289"/>
    </row>
    <row r="281" spans="1:44" ht="43.5" hidden="1" customHeight="1" x14ac:dyDescent="0.2">
      <c r="A281" s="276" t="s">
        <v>76</v>
      </c>
      <c r="B281" s="303"/>
      <c r="C281" s="294"/>
      <c r="D281" s="303" t="s">
        <v>868</v>
      </c>
      <c r="E281" s="303" t="s">
        <v>58</v>
      </c>
      <c r="F281" s="291" t="s">
        <v>18</v>
      </c>
      <c r="G281" s="288" t="s">
        <v>869</v>
      </c>
      <c r="H281" s="303" t="s">
        <v>385</v>
      </c>
      <c r="I281" s="366">
        <v>40000</v>
      </c>
      <c r="J281" s="309">
        <f>-K2546/0.0833333333333333</f>
        <v>0</v>
      </c>
      <c r="K281" s="309"/>
      <c r="L281" s="292">
        <v>44475</v>
      </c>
      <c r="M281" s="292">
        <v>44475</v>
      </c>
      <c r="N281" s="292">
        <v>45570</v>
      </c>
      <c r="O281" s="310">
        <f>YEAR(N281)</f>
        <v>2024</v>
      </c>
      <c r="P281" s="298">
        <f>MONTH(N281)</f>
        <v>10</v>
      </c>
      <c r="Q281" s="311" t="str">
        <f>IF(P281&gt;9,CONCATENATE(O281,P281),CONCATENATE(O281,"0",P281))</f>
        <v>202410</v>
      </c>
      <c r="R281" s="285">
        <v>0</v>
      </c>
      <c r="S281" s="312">
        <v>0</v>
      </c>
      <c r="T281" s="312">
        <v>0</v>
      </c>
      <c r="U281" s="339"/>
      <c r="V281" s="280"/>
      <c r="W281" s="279"/>
      <c r="X281" s="280"/>
      <c r="Y28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324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</row>
    <row r="282" spans="1:44" ht="43.5" customHeight="1" x14ac:dyDescent="0.2">
      <c r="A282" s="303" t="s">
        <v>910</v>
      </c>
      <c r="B282" s="302"/>
      <c r="C282" s="294"/>
      <c r="D282" s="301" t="s">
        <v>1025</v>
      </c>
      <c r="E282" s="302" t="s">
        <v>57</v>
      </c>
      <c r="F282" s="286" t="s">
        <v>22</v>
      </c>
      <c r="G282" s="302" t="s">
        <v>1026</v>
      </c>
      <c r="H282" s="301" t="s">
        <v>1027</v>
      </c>
      <c r="I282" s="364">
        <v>700000</v>
      </c>
      <c r="J282" s="295">
        <f>-K2567/0.0833333333333333</f>
        <v>0</v>
      </c>
      <c r="K282" s="295"/>
      <c r="L282" s="296">
        <v>44580</v>
      </c>
      <c r="M282" s="296">
        <v>44493</v>
      </c>
      <c r="N282" s="296">
        <v>45588</v>
      </c>
      <c r="O282" s="307">
        <f>YEAR(N282)</f>
        <v>2024</v>
      </c>
      <c r="P282" s="298">
        <f>MONTH(N282)</f>
        <v>10</v>
      </c>
      <c r="Q282" s="308" t="str">
        <f>IF(P282&gt;9,CONCATENATE(O282,P282),CONCATENATE(O282,"0",P282))</f>
        <v>202410</v>
      </c>
      <c r="R282" s="285" t="s">
        <v>162</v>
      </c>
      <c r="S282" s="300">
        <v>0</v>
      </c>
      <c r="T282" s="300">
        <v>0</v>
      </c>
      <c r="U282" s="339"/>
      <c r="V282" s="280"/>
      <c r="W282" s="279"/>
      <c r="X282" s="280"/>
      <c r="Y28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279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</row>
    <row r="283" spans="1:44" ht="43.5" hidden="1" customHeight="1" x14ac:dyDescent="0.2">
      <c r="A283" s="302" t="s">
        <v>1118</v>
      </c>
      <c r="B283" s="302"/>
      <c r="C283" s="294"/>
      <c r="D283" s="301" t="s">
        <v>909</v>
      </c>
      <c r="E283" s="302" t="s">
        <v>60</v>
      </c>
      <c r="F283" s="286" t="s">
        <v>22</v>
      </c>
      <c r="G283" s="303" t="s">
        <v>189</v>
      </c>
      <c r="H283" s="302" t="s">
        <v>301</v>
      </c>
      <c r="I283" s="364">
        <v>1700000</v>
      </c>
      <c r="J283" s="295">
        <f>-K2566/0.0833333333333333</f>
        <v>0</v>
      </c>
      <c r="K283" s="295"/>
      <c r="L283" s="296">
        <v>44517</v>
      </c>
      <c r="M283" s="296">
        <v>44510</v>
      </c>
      <c r="N283" s="297">
        <v>45592</v>
      </c>
      <c r="O283" s="298">
        <f>YEAR(N283)</f>
        <v>2024</v>
      </c>
      <c r="P283" s="298">
        <f>MONTH(N283)</f>
        <v>10</v>
      </c>
      <c r="Q283" s="299" t="str">
        <f>IF(P283&gt;9,CONCATENATE(O283,P283),CONCATENATE(O283,"0",P283))</f>
        <v>202410</v>
      </c>
      <c r="R283" s="285">
        <v>0</v>
      </c>
      <c r="S283" s="300">
        <v>0</v>
      </c>
      <c r="T283" s="300">
        <v>0</v>
      </c>
      <c r="U283" s="339"/>
      <c r="V283" s="280"/>
      <c r="W283" s="279"/>
      <c r="X283" s="324"/>
      <c r="Y28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324"/>
      <c r="AA283" s="279"/>
      <c r="AB283" s="279"/>
      <c r="AC283" s="279"/>
      <c r="AD283" s="279"/>
      <c r="AE283" s="279"/>
      <c r="AF283" s="279"/>
      <c r="AG283" s="279"/>
      <c r="AH283" s="279"/>
      <c r="AI283" s="279"/>
      <c r="AJ283" s="279"/>
      <c r="AK283" s="279"/>
      <c r="AL283" s="279"/>
      <c r="AM283" s="279"/>
      <c r="AN283" s="279"/>
      <c r="AO283" s="279"/>
      <c r="AP283" s="279"/>
      <c r="AQ283" s="279"/>
      <c r="AR283" s="280"/>
    </row>
    <row r="284" spans="1:44" ht="43.5" customHeight="1" x14ac:dyDescent="0.2">
      <c r="A284" s="302" t="s">
        <v>736</v>
      </c>
      <c r="B284" s="302"/>
      <c r="C284" s="294"/>
      <c r="D284" s="301" t="s">
        <v>1070</v>
      </c>
      <c r="E284" s="302" t="s">
        <v>57</v>
      </c>
      <c r="F284" s="286" t="s">
        <v>22</v>
      </c>
      <c r="G284" s="302" t="s">
        <v>1071</v>
      </c>
      <c r="H284" s="302" t="s">
        <v>1072</v>
      </c>
      <c r="I284" s="364">
        <v>500000</v>
      </c>
      <c r="J284" s="295">
        <f>-K2583/0.0833333333333333</f>
        <v>0</v>
      </c>
      <c r="K284" s="295"/>
      <c r="L284" s="296">
        <v>44608</v>
      </c>
      <c r="M284" s="296">
        <v>44501</v>
      </c>
      <c r="N284" s="297">
        <v>45596</v>
      </c>
      <c r="O284" s="307">
        <f>YEAR(N284)</f>
        <v>2024</v>
      </c>
      <c r="P284" s="355">
        <f>MONTH(N284)</f>
        <v>10</v>
      </c>
      <c r="Q284" s="356" t="str">
        <f>IF(P284&gt;9,CONCATENATE(O284,P284),CONCATENATE(O284,"0",P284))</f>
        <v>202410</v>
      </c>
      <c r="R284" s="285" t="s">
        <v>162</v>
      </c>
      <c r="S284" s="300">
        <v>0</v>
      </c>
      <c r="T284" s="300">
        <v>0</v>
      </c>
      <c r="U284" s="339"/>
      <c r="V284" s="279"/>
      <c r="W284" s="279"/>
      <c r="X284" s="279"/>
      <c r="Y28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324"/>
      <c r="AA284" s="279"/>
      <c r="AB284" s="279"/>
      <c r="AC284" s="279"/>
      <c r="AD284" s="279"/>
      <c r="AE284" s="279"/>
      <c r="AF284" s="279"/>
      <c r="AG284" s="279"/>
      <c r="AH284" s="279"/>
      <c r="AI284" s="279"/>
      <c r="AJ284" s="279"/>
      <c r="AK284" s="279"/>
      <c r="AL284" s="279"/>
      <c r="AM284" s="279"/>
      <c r="AN284" s="279"/>
      <c r="AO284" s="279"/>
      <c r="AP284" s="279"/>
      <c r="AQ284" s="279"/>
      <c r="AR284" s="279"/>
    </row>
    <row r="285" spans="1:44" ht="43.5" hidden="1" customHeight="1" x14ac:dyDescent="0.2">
      <c r="A285" s="303" t="s">
        <v>40</v>
      </c>
      <c r="B285" s="303"/>
      <c r="C285" s="294"/>
      <c r="D285" s="301" t="s">
        <v>303</v>
      </c>
      <c r="E285" s="302" t="s">
        <v>358</v>
      </c>
      <c r="F285" s="291" t="s">
        <v>198</v>
      </c>
      <c r="G285" s="303" t="s">
        <v>304</v>
      </c>
      <c r="H285" s="303" t="s">
        <v>305</v>
      </c>
      <c r="I285" s="366">
        <v>26603437.890000001</v>
      </c>
      <c r="J285" s="309">
        <f>-K1700/0.0833333333333333</f>
        <v>0</v>
      </c>
      <c r="K285" s="309"/>
      <c r="L285" s="292">
        <v>44055</v>
      </c>
      <c r="M285" s="292">
        <v>43292</v>
      </c>
      <c r="N285" s="292">
        <v>45596</v>
      </c>
      <c r="O285" s="310">
        <f>YEAR(N285)</f>
        <v>2024</v>
      </c>
      <c r="P285" s="298">
        <f>MONTH(N285)</f>
        <v>10</v>
      </c>
      <c r="Q285" s="311" t="str">
        <f>IF(P285&gt;9,CONCATENATE(O285,P285),CONCATENATE(O285,"0",P285))</f>
        <v>202410</v>
      </c>
      <c r="R285" s="285">
        <v>0</v>
      </c>
      <c r="S285" s="312">
        <v>0.04</v>
      </c>
      <c r="T285" s="312">
        <v>0.02</v>
      </c>
      <c r="U285" s="343"/>
      <c r="V285" s="279"/>
      <c r="W285" s="279"/>
      <c r="X285" s="279"/>
      <c r="Y28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324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</row>
    <row r="286" spans="1:44" ht="43.5" hidden="1" customHeight="1" x14ac:dyDescent="0.2">
      <c r="A286" s="302" t="s">
        <v>1384</v>
      </c>
      <c r="B286" s="373"/>
      <c r="C286" s="374"/>
      <c r="D286" s="302" t="s">
        <v>1384</v>
      </c>
      <c r="E286" s="302" t="s">
        <v>1186</v>
      </c>
      <c r="F286" s="286" t="s">
        <v>261</v>
      </c>
      <c r="G286" s="302" t="s">
        <v>1184</v>
      </c>
      <c r="H286" s="302" t="s">
        <v>1185</v>
      </c>
      <c r="I286" s="364">
        <v>920000</v>
      </c>
      <c r="J286" s="295">
        <f>-K2608/0.0833333333333333</f>
        <v>0</v>
      </c>
      <c r="K286" s="295"/>
      <c r="L286" s="296">
        <v>44937</v>
      </c>
      <c r="M286" s="296">
        <v>44866</v>
      </c>
      <c r="N286" s="296">
        <v>45596</v>
      </c>
      <c r="O286" s="307">
        <f>YEAR(N286)</f>
        <v>2024</v>
      </c>
      <c r="P286" s="325">
        <f>MONTH(N286)</f>
        <v>10</v>
      </c>
      <c r="Q286" s="308" t="str">
        <f>IF(P286&gt;9,CONCATENATE(O286,P286),CONCATENATE(O286,"0",P286))</f>
        <v>202410</v>
      </c>
      <c r="R286" s="285">
        <v>0</v>
      </c>
      <c r="S286" s="300">
        <v>0.11</v>
      </c>
      <c r="T286" s="300">
        <v>0.05</v>
      </c>
      <c r="U286" s="339"/>
      <c r="V286" s="280"/>
      <c r="W286" s="280"/>
      <c r="X286" s="324"/>
      <c r="Y28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24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</row>
    <row r="287" spans="1:44" ht="43.5" customHeight="1" x14ac:dyDescent="0.2">
      <c r="A287" s="302" t="s">
        <v>251</v>
      </c>
      <c r="B287" s="302"/>
      <c r="C287" s="294"/>
      <c r="D287" s="302" t="s">
        <v>884</v>
      </c>
      <c r="E287" s="302" t="s">
        <v>1331</v>
      </c>
      <c r="F287" s="286" t="s">
        <v>886</v>
      </c>
      <c r="G287" s="302" t="s">
        <v>1329</v>
      </c>
      <c r="H287" s="302" t="s">
        <v>1330</v>
      </c>
      <c r="I287" s="364">
        <v>2500000</v>
      </c>
      <c r="J287" s="295">
        <f>-K2608/0.0833333333333333</f>
        <v>0</v>
      </c>
      <c r="K287" s="295"/>
      <c r="L287" s="296">
        <v>44853</v>
      </c>
      <c r="M287" s="296">
        <v>44503</v>
      </c>
      <c r="N287" s="296">
        <v>45598</v>
      </c>
      <c r="O287" s="307">
        <f>YEAR(N287)</f>
        <v>2024</v>
      </c>
      <c r="P287" s="325">
        <f>MONTH(N287)</f>
        <v>11</v>
      </c>
      <c r="Q287" s="308" t="str">
        <f>IF(P287&gt;9,CONCATENATE(O287,P287),CONCATENATE(O287,"0",P287))</f>
        <v>202411</v>
      </c>
      <c r="R287" s="285" t="s">
        <v>162</v>
      </c>
      <c r="S287" s="300">
        <v>0</v>
      </c>
      <c r="T287" s="300">
        <v>0</v>
      </c>
      <c r="U287" s="339"/>
      <c r="V287" s="280"/>
      <c r="W287" s="280"/>
      <c r="X287" s="324"/>
      <c r="Y28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24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</row>
    <row r="288" spans="1:44" ht="43.5" customHeight="1" x14ac:dyDescent="0.2">
      <c r="A288" s="302" t="s">
        <v>736</v>
      </c>
      <c r="B288" s="302" t="s">
        <v>736</v>
      </c>
      <c r="C288" s="302" t="s">
        <v>736</v>
      </c>
      <c r="D288" s="301" t="s">
        <v>874</v>
      </c>
      <c r="E288" s="302" t="s">
        <v>57</v>
      </c>
      <c r="F288" s="286" t="s">
        <v>875</v>
      </c>
      <c r="G288" s="302" t="s">
        <v>876</v>
      </c>
      <c r="H288" s="302" t="s">
        <v>421</v>
      </c>
      <c r="I288" s="364">
        <v>1500000</v>
      </c>
      <c r="J288" s="295">
        <f>-K2547/0.0833333333333333</f>
        <v>0</v>
      </c>
      <c r="K288" s="295"/>
      <c r="L288" s="296">
        <v>44503</v>
      </c>
      <c r="M288" s="296">
        <v>44503</v>
      </c>
      <c r="N288" s="297">
        <v>45598</v>
      </c>
      <c r="O288" s="307">
        <f>YEAR(N288)</f>
        <v>2024</v>
      </c>
      <c r="P288" s="355">
        <f>MONTH(N288)</f>
        <v>11</v>
      </c>
      <c r="Q288" s="356" t="str">
        <f>IF(P288&gt;9,CONCATENATE(O288,P288),CONCATENATE(O288,"0",P288))</f>
        <v>202411</v>
      </c>
      <c r="R288" s="285" t="s">
        <v>162</v>
      </c>
      <c r="S288" s="300">
        <v>0.24</v>
      </c>
      <c r="T288" s="300">
        <v>0.08</v>
      </c>
      <c r="U288" s="339"/>
      <c r="V288" s="279"/>
      <c r="W288" s="279"/>
      <c r="X288" s="279"/>
      <c r="Y28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24"/>
      <c r="AA288" s="279"/>
      <c r="AB288" s="279"/>
      <c r="AC288" s="279"/>
      <c r="AD288" s="279"/>
      <c r="AE288" s="279"/>
      <c r="AF288" s="279"/>
      <c r="AG288" s="279"/>
      <c r="AH288" s="279"/>
      <c r="AI288" s="279"/>
      <c r="AJ288" s="279"/>
      <c r="AK288" s="279"/>
      <c r="AL288" s="279"/>
      <c r="AM288" s="279"/>
      <c r="AN288" s="279"/>
      <c r="AO288" s="279"/>
      <c r="AP288" s="279"/>
      <c r="AQ288" s="279"/>
      <c r="AR288" s="279"/>
    </row>
    <row r="289" spans="1:44" ht="43.5" hidden="1" customHeight="1" x14ac:dyDescent="0.2">
      <c r="A289" s="302" t="s">
        <v>736</v>
      </c>
      <c r="B289" s="302"/>
      <c r="C289" s="294"/>
      <c r="D289" s="301" t="s">
        <v>881</v>
      </c>
      <c r="E289" s="302" t="s">
        <v>57</v>
      </c>
      <c r="F289" s="286" t="s">
        <v>882</v>
      </c>
      <c r="G289" s="302" t="s">
        <v>883</v>
      </c>
      <c r="H289" s="302" t="s">
        <v>384</v>
      </c>
      <c r="I289" s="364">
        <v>342000</v>
      </c>
      <c r="J289" s="295">
        <f>-K2544/0.0833333333333333</f>
        <v>0</v>
      </c>
      <c r="K289" s="295"/>
      <c r="L289" s="296">
        <v>44503</v>
      </c>
      <c r="M289" s="296">
        <v>44503</v>
      </c>
      <c r="N289" s="297">
        <v>45598</v>
      </c>
      <c r="O289" s="307">
        <f>YEAR(N289)</f>
        <v>2024</v>
      </c>
      <c r="P289" s="355">
        <f>MONTH(N289)</f>
        <v>11</v>
      </c>
      <c r="Q289" s="356" t="str">
        <f>IF(P289&gt;9,CONCATENATE(O289,P289),CONCATENATE(O289,"0",P289))</f>
        <v>202411</v>
      </c>
      <c r="R289" s="285" t="s">
        <v>810</v>
      </c>
      <c r="S289" s="300">
        <v>0.11</v>
      </c>
      <c r="T289" s="300">
        <v>0.06</v>
      </c>
      <c r="U289" s="339"/>
      <c r="V289" s="279"/>
      <c r="W289" s="279"/>
      <c r="X289" s="279"/>
      <c r="Y28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324"/>
      <c r="AA289" s="279"/>
      <c r="AB289" s="279"/>
      <c r="AC289" s="279"/>
      <c r="AD289" s="279"/>
      <c r="AE289" s="279"/>
      <c r="AF289" s="279"/>
      <c r="AG289" s="279"/>
      <c r="AH289" s="279"/>
      <c r="AI289" s="279"/>
      <c r="AJ289" s="279"/>
      <c r="AK289" s="279"/>
      <c r="AL289" s="279"/>
      <c r="AM289" s="279"/>
      <c r="AN289" s="279"/>
      <c r="AO289" s="279"/>
      <c r="AP289" s="279"/>
      <c r="AQ289" s="279"/>
      <c r="AR289" s="279"/>
    </row>
    <row r="290" spans="1:44" ht="43.5" customHeight="1" x14ac:dyDescent="0.2">
      <c r="A290" s="303" t="s">
        <v>910</v>
      </c>
      <c r="B290" s="302"/>
      <c r="C290" s="294"/>
      <c r="D290" s="301" t="s">
        <v>884</v>
      </c>
      <c r="E290" s="302" t="s">
        <v>885</v>
      </c>
      <c r="F290" s="286" t="s">
        <v>886</v>
      </c>
      <c r="G290" s="302" t="s">
        <v>887</v>
      </c>
      <c r="H290" s="302" t="s">
        <v>888</v>
      </c>
      <c r="I290" s="364">
        <v>590195</v>
      </c>
      <c r="J290" s="295">
        <f>-K2542/0.0833333333333333</f>
        <v>0</v>
      </c>
      <c r="K290" s="295"/>
      <c r="L290" s="296">
        <v>44636</v>
      </c>
      <c r="M290" s="296">
        <v>44503</v>
      </c>
      <c r="N290" s="297">
        <v>45598</v>
      </c>
      <c r="O290" s="298">
        <f>YEAR(N290)</f>
        <v>2024</v>
      </c>
      <c r="P290" s="298">
        <f>MONTH(N290)</f>
        <v>11</v>
      </c>
      <c r="Q290" s="299" t="str">
        <f>IF(P290&gt;9,CONCATENATE(O290,P290),CONCATENATE(O290,"0",P290))</f>
        <v>202411</v>
      </c>
      <c r="R290" s="323" t="s">
        <v>162</v>
      </c>
      <c r="S290" s="300">
        <v>0</v>
      </c>
      <c r="T290" s="300">
        <v>0</v>
      </c>
      <c r="U290" s="339"/>
      <c r="V290" s="280"/>
      <c r="W290" s="279"/>
      <c r="X290" s="280"/>
      <c r="Y29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324"/>
      <c r="AA290" s="279"/>
      <c r="AB290" s="279"/>
      <c r="AC290" s="279"/>
      <c r="AD290" s="279"/>
      <c r="AE290" s="279"/>
      <c r="AF290" s="279"/>
      <c r="AG290" s="279"/>
      <c r="AH290" s="279"/>
      <c r="AI290" s="279"/>
      <c r="AJ290" s="279"/>
      <c r="AK290" s="279"/>
      <c r="AL290" s="279"/>
      <c r="AM290" s="279"/>
      <c r="AN290" s="279"/>
      <c r="AO290" s="279"/>
      <c r="AP290" s="279"/>
      <c r="AQ290" s="279"/>
      <c r="AR290" s="279"/>
    </row>
    <row r="291" spans="1:44" ht="43.5" hidden="1" customHeight="1" x14ac:dyDescent="0.2">
      <c r="A291" s="302" t="s">
        <v>736</v>
      </c>
      <c r="B291" s="302"/>
      <c r="C291" s="294"/>
      <c r="D291" s="301" t="s">
        <v>898</v>
      </c>
      <c r="E291" s="302" t="s">
        <v>57</v>
      </c>
      <c r="F291" s="286" t="s">
        <v>22</v>
      </c>
      <c r="G291" s="302" t="s">
        <v>899</v>
      </c>
      <c r="H291" s="302" t="s">
        <v>383</v>
      </c>
      <c r="I291" s="364">
        <v>62206.55</v>
      </c>
      <c r="J291" s="295">
        <f>-K2550/0.0833333333333333</f>
        <v>0</v>
      </c>
      <c r="K291" s="295"/>
      <c r="L291" s="296">
        <v>44503</v>
      </c>
      <c r="M291" s="296">
        <v>44521</v>
      </c>
      <c r="N291" s="297">
        <v>45616</v>
      </c>
      <c r="O291" s="307">
        <f>YEAR(N291)</f>
        <v>2024</v>
      </c>
      <c r="P291" s="355">
        <f>MONTH(N291)</f>
        <v>11</v>
      </c>
      <c r="Q291" s="356" t="str">
        <f>IF(P291&gt;9,CONCATENATE(O291,P291),CONCATENATE(O291,"0",P291))</f>
        <v>202411</v>
      </c>
      <c r="R291" s="285">
        <v>0</v>
      </c>
      <c r="S291" s="300">
        <v>0</v>
      </c>
      <c r="T291" s="300">
        <v>0</v>
      </c>
      <c r="U291" s="344"/>
      <c r="V291" s="279"/>
      <c r="W291" s="279"/>
      <c r="X291" s="279"/>
      <c r="Y29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324"/>
      <c r="AA291" s="279"/>
      <c r="AB291" s="279"/>
      <c r="AC291" s="279"/>
      <c r="AD291" s="279"/>
      <c r="AE291" s="279"/>
      <c r="AF291" s="279"/>
      <c r="AG291" s="279"/>
      <c r="AH291" s="279"/>
      <c r="AI291" s="279"/>
      <c r="AJ291" s="279"/>
      <c r="AK291" s="279"/>
      <c r="AL291" s="279"/>
      <c r="AM291" s="279"/>
      <c r="AN291" s="279"/>
      <c r="AO291" s="279"/>
      <c r="AP291" s="279"/>
      <c r="AQ291" s="279"/>
      <c r="AR291" s="279"/>
    </row>
    <row r="292" spans="1:44" ht="54" customHeight="1" x14ac:dyDescent="0.2">
      <c r="A292" s="302" t="s">
        <v>1118</v>
      </c>
      <c r="B292" s="303"/>
      <c r="C292" s="294"/>
      <c r="D292" s="303" t="s">
        <v>920</v>
      </c>
      <c r="E292" s="302" t="s">
        <v>60</v>
      </c>
      <c r="F292" s="291" t="s">
        <v>22</v>
      </c>
      <c r="G292" s="303" t="s">
        <v>921</v>
      </c>
      <c r="H292" s="303" t="s">
        <v>331</v>
      </c>
      <c r="I292" s="366">
        <v>250000</v>
      </c>
      <c r="J292" s="309">
        <f>-K2578/0.0833333333333333</f>
        <v>0</v>
      </c>
      <c r="K292" s="309"/>
      <c r="L292" s="292">
        <v>44524</v>
      </c>
      <c r="M292" s="292">
        <v>44524</v>
      </c>
      <c r="N292" s="292">
        <v>45619</v>
      </c>
      <c r="O292" s="310">
        <f>YEAR(N292)</f>
        <v>2024</v>
      </c>
      <c r="P292" s="298">
        <f>MONTH(N292)</f>
        <v>11</v>
      </c>
      <c r="Q292" s="311" t="str">
        <f>IF(P292&gt;9,CONCATENATE(O292,P292),CONCATENATE(O292,"0",P292))</f>
        <v>202411</v>
      </c>
      <c r="R292" s="285" t="s">
        <v>162</v>
      </c>
      <c r="S292" s="312">
        <v>0</v>
      </c>
      <c r="T292" s="312">
        <v>0</v>
      </c>
      <c r="U292" s="339"/>
      <c r="V292" s="280"/>
      <c r="W292" s="279"/>
      <c r="X292" s="280"/>
      <c r="Y292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324"/>
      <c r="AA292" s="279"/>
      <c r="AB292" s="279"/>
      <c r="AC292" s="279"/>
      <c r="AD292" s="279"/>
      <c r="AE292" s="279"/>
      <c r="AF292" s="279"/>
      <c r="AG292" s="279"/>
      <c r="AH292" s="279"/>
      <c r="AI292" s="279"/>
      <c r="AJ292" s="279"/>
      <c r="AK292" s="279"/>
      <c r="AL292" s="279"/>
      <c r="AM292" s="279"/>
      <c r="AN292" s="279"/>
      <c r="AO292" s="279"/>
      <c r="AP292" s="279"/>
      <c r="AQ292" s="279"/>
      <c r="AR292" s="279"/>
    </row>
    <row r="293" spans="1:44" ht="43.5" customHeight="1" x14ac:dyDescent="0.2">
      <c r="A293" s="303" t="s">
        <v>910</v>
      </c>
      <c r="B293" s="302"/>
      <c r="C293" s="294"/>
      <c r="D293" s="302" t="s">
        <v>891</v>
      </c>
      <c r="E293" s="302" t="s">
        <v>220</v>
      </c>
      <c r="F293" s="286" t="s">
        <v>892</v>
      </c>
      <c r="G293" s="302" t="s">
        <v>893</v>
      </c>
      <c r="H293" s="302" t="s">
        <v>894</v>
      </c>
      <c r="I293" s="364">
        <v>21627461.07</v>
      </c>
      <c r="J293" s="295">
        <f>-K2548/0.0833333333333333</f>
        <v>0</v>
      </c>
      <c r="K293" s="295"/>
      <c r="L293" s="296">
        <v>44524</v>
      </c>
      <c r="M293" s="296">
        <v>44524</v>
      </c>
      <c r="N293" s="296">
        <v>45619</v>
      </c>
      <c r="O293" s="307">
        <f>YEAR(N293)</f>
        <v>2024</v>
      </c>
      <c r="P293" s="325">
        <f>MONTH(N293)</f>
        <v>11</v>
      </c>
      <c r="Q293" s="308" t="str">
        <f>IF(P293&gt;9,CONCATENATE(O293,P293),CONCATENATE(O293,"0",P293))</f>
        <v>202411</v>
      </c>
      <c r="R293" s="285" t="s">
        <v>162</v>
      </c>
      <c r="S293" s="300">
        <v>0.27</v>
      </c>
      <c r="T293" s="300">
        <v>0.1</v>
      </c>
      <c r="U293" s="339"/>
      <c r="V293" s="280"/>
      <c r="W293" s="280"/>
      <c r="X293" s="324"/>
      <c r="Y29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324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</row>
    <row r="294" spans="1:44" ht="43.5" customHeight="1" x14ac:dyDescent="0.2">
      <c r="A294" s="302" t="s">
        <v>76</v>
      </c>
      <c r="B294" s="293"/>
      <c r="C294" s="314"/>
      <c r="D294" s="290" t="s">
        <v>925</v>
      </c>
      <c r="E294" s="293" t="s">
        <v>62</v>
      </c>
      <c r="F294" s="259" t="s">
        <v>926</v>
      </c>
      <c r="G294" s="293" t="s">
        <v>927</v>
      </c>
      <c r="H294" s="293" t="s">
        <v>928</v>
      </c>
      <c r="I294" s="365">
        <v>625283.19999999995</v>
      </c>
      <c r="J294" s="260">
        <f>-K2579/0.0833333333333333</f>
        <v>0</v>
      </c>
      <c r="K294" s="260"/>
      <c r="L294" s="261">
        <v>44903</v>
      </c>
      <c r="M294" s="261">
        <v>44538</v>
      </c>
      <c r="N294" s="262">
        <v>45633</v>
      </c>
      <c r="O294" s="275">
        <f>YEAR(N294)</f>
        <v>2024</v>
      </c>
      <c r="P294" s="353">
        <f>MONTH(N294)</f>
        <v>12</v>
      </c>
      <c r="Q294" s="354" t="str">
        <f>IF(P294&gt;9,CONCATENATE(O294,P294),CONCATENATE(O294,"0",P294))</f>
        <v>202412</v>
      </c>
      <c r="R294" s="285" t="s">
        <v>162</v>
      </c>
      <c r="S294" s="263">
        <v>0</v>
      </c>
      <c r="T294" s="263">
        <v>0</v>
      </c>
      <c r="U294" s="340"/>
      <c r="V294" s="287"/>
      <c r="W294" s="287"/>
      <c r="X294" s="287"/>
      <c r="Y294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306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</row>
    <row r="295" spans="1:44" ht="43.5" hidden="1" customHeight="1" x14ac:dyDescent="0.2">
      <c r="A295" s="302" t="s">
        <v>381</v>
      </c>
      <c r="B295" s="302"/>
      <c r="C295" s="294"/>
      <c r="D295" s="301" t="s">
        <v>1031</v>
      </c>
      <c r="E295" s="302" t="s">
        <v>63</v>
      </c>
      <c r="F295" s="286" t="s">
        <v>1032</v>
      </c>
      <c r="G295" s="302" t="s">
        <v>1033</v>
      </c>
      <c r="H295" s="302" t="s">
        <v>1034</v>
      </c>
      <c r="I295" s="364">
        <v>486400</v>
      </c>
      <c r="J295" s="295">
        <f>-K2578/0.0833333333333333</f>
        <v>0</v>
      </c>
      <c r="K295" s="295"/>
      <c r="L295" s="296">
        <v>44580</v>
      </c>
      <c r="M295" s="296">
        <v>44539</v>
      </c>
      <c r="N295" s="297">
        <v>45634</v>
      </c>
      <c r="O295" s="298">
        <f>YEAR(N295)</f>
        <v>2024</v>
      </c>
      <c r="P295" s="298">
        <f>MONTH(N295)</f>
        <v>12</v>
      </c>
      <c r="Q295" s="299" t="str">
        <f>IF(P295&gt;9,CONCATENATE(O295,P295),CONCATENATE(O295,"0",P295))</f>
        <v>202412</v>
      </c>
      <c r="R295" s="285" t="s">
        <v>904</v>
      </c>
      <c r="S295" s="300">
        <v>0</v>
      </c>
      <c r="T295" s="300">
        <v>0</v>
      </c>
      <c r="U295" s="339"/>
      <c r="V295" s="280"/>
      <c r="W295" s="279"/>
      <c r="X295" s="324"/>
      <c r="Y29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279"/>
      <c r="AA295" s="279"/>
      <c r="AB295" s="279"/>
      <c r="AC295" s="279"/>
      <c r="AD295" s="279"/>
      <c r="AE295" s="279"/>
      <c r="AF295" s="279"/>
      <c r="AG295" s="279"/>
      <c r="AH295" s="279"/>
      <c r="AI295" s="279"/>
      <c r="AJ295" s="279"/>
      <c r="AK295" s="279"/>
      <c r="AL295" s="279"/>
      <c r="AM295" s="279"/>
      <c r="AN295" s="279"/>
      <c r="AO295" s="279"/>
      <c r="AP295" s="279"/>
      <c r="AQ295" s="279"/>
      <c r="AR295" s="280"/>
    </row>
    <row r="296" spans="1:44" ht="43.5" customHeight="1" x14ac:dyDescent="0.2">
      <c r="A296" s="302" t="s">
        <v>574</v>
      </c>
      <c r="B296" s="302"/>
      <c r="C296" s="294"/>
      <c r="D296" s="303" t="s">
        <v>936</v>
      </c>
      <c r="E296" s="303" t="s">
        <v>57</v>
      </c>
      <c r="F296" s="286" t="s">
        <v>22</v>
      </c>
      <c r="G296" s="303" t="s">
        <v>937</v>
      </c>
      <c r="H296" s="303" t="s">
        <v>386</v>
      </c>
      <c r="I296" s="366">
        <v>200000</v>
      </c>
      <c r="J296" s="309">
        <f>-K2554/0.0833333333333333</f>
        <v>0</v>
      </c>
      <c r="K296" s="309"/>
      <c r="L296" s="292">
        <v>44538</v>
      </c>
      <c r="M296" s="292">
        <v>44542</v>
      </c>
      <c r="N296" s="292">
        <v>45656</v>
      </c>
      <c r="O296" s="310">
        <f>YEAR(N296)</f>
        <v>2024</v>
      </c>
      <c r="P296" s="298">
        <f>MONTH(N296)</f>
        <v>12</v>
      </c>
      <c r="Q296" s="311" t="str">
        <f>IF(P296&gt;9,CONCATENATE(O296,P296),CONCATENATE(O296,"0",P296))</f>
        <v>202412</v>
      </c>
      <c r="R296" s="285" t="s">
        <v>162</v>
      </c>
      <c r="S296" s="312">
        <v>0</v>
      </c>
      <c r="T296" s="312">
        <v>0</v>
      </c>
      <c r="U296" s="344"/>
      <c r="V296" s="280"/>
      <c r="W296" s="279"/>
      <c r="X296" s="324"/>
      <c r="Y29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279"/>
      <c r="AA296" s="279"/>
      <c r="AB296" s="279"/>
      <c r="AC296" s="279"/>
      <c r="AD296" s="279"/>
      <c r="AE296" s="279"/>
      <c r="AF296" s="279"/>
      <c r="AG296" s="279"/>
      <c r="AH296" s="279"/>
      <c r="AI296" s="279"/>
      <c r="AJ296" s="279"/>
      <c r="AK296" s="279"/>
      <c r="AL296" s="279"/>
      <c r="AM296" s="279"/>
      <c r="AN296" s="279"/>
      <c r="AO296" s="279"/>
      <c r="AP296" s="279"/>
      <c r="AQ296" s="279"/>
      <c r="AR296" s="280"/>
    </row>
    <row r="297" spans="1:44" ht="43.5" hidden="1" customHeight="1" x14ac:dyDescent="0.2">
      <c r="A297" s="302" t="s">
        <v>32</v>
      </c>
      <c r="B297" s="302"/>
      <c r="C297" s="294"/>
      <c r="D297" s="302" t="s">
        <v>1147</v>
      </c>
      <c r="E297" s="302" t="s">
        <v>358</v>
      </c>
      <c r="F297" s="286" t="s">
        <v>18</v>
      </c>
      <c r="G297" s="302" t="s">
        <v>1148</v>
      </c>
      <c r="H297" s="302" t="s">
        <v>320</v>
      </c>
      <c r="I297" s="364">
        <v>26134448.75</v>
      </c>
      <c r="J297" s="295">
        <f>-K2614/0.0833333333333333</f>
        <v>0</v>
      </c>
      <c r="K297" s="295"/>
      <c r="L297" s="296">
        <v>44657</v>
      </c>
      <c r="M297" s="296">
        <v>43817</v>
      </c>
      <c r="N297" s="296">
        <v>45657</v>
      </c>
      <c r="O297" s="307">
        <f>YEAR(N297)</f>
        <v>2024</v>
      </c>
      <c r="P297" s="325">
        <f>MONTH(N297)</f>
        <v>12</v>
      </c>
      <c r="Q297" s="308" t="str">
        <f>IF(P297&gt;9,CONCATENATE(O297,P297),CONCATENATE(O297,"0",P297))</f>
        <v>202412</v>
      </c>
      <c r="R297" s="285">
        <v>0</v>
      </c>
      <c r="S297" s="300">
        <v>0</v>
      </c>
      <c r="T297" s="300">
        <v>0</v>
      </c>
      <c r="U297" s="339"/>
      <c r="V297" s="280"/>
      <c r="W297" s="280"/>
      <c r="X297" s="324"/>
      <c r="Y29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324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/>
      <c r="AO297" s="280"/>
      <c r="AP297" s="280"/>
      <c r="AQ297" s="280"/>
      <c r="AR297" s="280"/>
    </row>
    <row r="298" spans="1:44" ht="43.5" hidden="1" customHeight="1" x14ac:dyDescent="0.2">
      <c r="A298" s="302" t="s">
        <v>736</v>
      </c>
      <c r="B298" s="302"/>
      <c r="C298" s="294"/>
      <c r="D298" s="301" t="s">
        <v>986</v>
      </c>
      <c r="E298" s="302" t="s">
        <v>59</v>
      </c>
      <c r="F298" s="286" t="s">
        <v>987</v>
      </c>
      <c r="G298" s="302" t="s">
        <v>988</v>
      </c>
      <c r="H298" s="302" t="s">
        <v>421</v>
      </c>
      <c r="I298" s="364">
        <v>2500000</v>
      </c>
      <c r="J298" s="295">
        <f>-K2585/0.0833333333333333</f>
        <v>0</v>
      </c>
      <c r="K298" s="295"/>
      <c r="L298" s="296">
        <v>44566</v>
      </c>
      <c r="M298" s="296">
        <v>44566</v>
      </c>
      <c r="N298" s="297">
        <v>45661</v>
      </c>
      <c r="O298" s="307">
        <f>YEAR(N298)</f>
        <v>2025</v>
      </c>
      <c r="P298" s="355">
        <f>MONTH(N298)</f>
        <v>1</v>
      </c>
      <c r="Q298" s="356" t="str">
        <f>IF(P298&gt;9,CONCATENATE(O298,P298),CONCATENATE(O298,"0",P298))</f>
        <v>202501</v>
      </c>
      <c r="R298" s="285" t="s">
        <v>810</v>
      </c>
      <c r="S298" s="300">
        <v>0.34</v>
      </c>
      <c r="T298" s="300">
        <v>0.06</v>
      </c>
      <c r="U298" s="344"/>
      <c r="V298" s="279"/>
      <c r="W298" s="279"/>
      <c r="X298" s="279"/>
      <c r="Y29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324"/>
      <c r="AA298" s="279"/>
      <c r="AB298" s="279"/>
      <c r="AC298" s="279"/>
      <c r="AD298" s="279"/>
      <c r="AE298" s="279"/>
      <c r="AF298" s="279"/>
      <c r="AG298" s="279"/>
      <c r="AH298" s="279"/>
      <c r="AI298" s="279"/>
      <c r="AJ298" s="279"/>
      <c r="AK298" s="279"/>
      <c r="AL298" s="279"/>
      <c r="AM298" s="279"/>
      <c r="AN298" s="279"/>
      <c r="AO298" s="279"/>
      <c r="AP298" s="279"/>
      <c r="AQ298" s="279"/>
      <c r="AR298" s="279"/>
    </row>
    <row r="299" spans="1:44" ht="43.5" hidden="1" customHeight="1" x14ac:dyDescent="0.2">
      <c r="A299" s="302" t="s">
        <v>736</v>
      </c>
      <c r="B299" s="302"/>
      <c r="C299" s="294"/>
      <c r="D299" s="301">
        <v>556301</v>
      </c>
      <c r="E299" s="302" t="s">
        <v>59</v>
      </c>
      <c r="F299" s="286" t="s">
        <v>989</v>
      </c>
      <c r="G299" s="302" t="s">
        <v>988</v>
      </c>
      <c r="H299" s="302" t="s">
        <v>80</v>
      </c>
      <c r="I299" s="364">
        <v>2500000</v>
      </c>
      <c r="J299" s="295">
        <f>-K2585/0.0833333333333333</f>
        <v>0</v>
      </c>
      <c r="K299" s="295"/>
      <c r="L299" s="296">
        <v>44566</v>
      </c>
      <c r="M299" s="296">
        <v>44566</v>
      </c>
      <c r="N299" s="297">
        <v>45661</v>
      </c>
      <c r="O299" s="307">
        <f>YEAR(N299)</f>
        <v>2025</v>
      </c>
      <c r="P299" s="355">
        <f>MONTH(N299)</f>
        <v>1</v>
      </c>
      <c r="Q299" s="356" t="str">
        <f>IF(P299&gt;9,CONCATENATE(O299,P299),CONCATENATE(O299,"0",P299))</f>
        <v>202501</v>
      </c>
      <c r="R299" s="285" t="s">
        <v>810</v>
      </c>
      <c r="S299" s="300">
        <v>0.34</v>
      </c>
      <c r="T299" s="300">
        <v>0.06</v>
      </c>
      <c r="U299" s="344"/>
      <c r="V299" s="279"/>
      <c r="W299" s="279"/>
      <c r="X299" s="279"/>
      <c r="Y29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24"/>
      <c r="AA299" s="279"/>
      <c r="AB299" s="279"/>
      <c r="AC299" s="279"/>
      <c r="AD299" s="279"/>
      <c r="AE299" s="279"/>
      <c r="AF299" s="279"/>
      <c r="AG299" s="279"/>
      <c r="AH299" s="279"/>
      <c r="AI299" s="279"/>
      <c r="AJ299" s="279"/>
      <c r="AK299" s="279"/>
      <c r="AL299" s="279"/>
      <c r="AM299" s="279"/>
      <c r="AN299" s="279"/>
      <c r="AO299" s="279"/>
      <c r="AP299" s="279"/>
      <c r="AQ299" s="279"/>
      <c r="AR299" s="279"/>
    </row>
    <row r="300" spans="1:44" ht="43.5" hidden="1" customHeight="1" x14ac:dyDescent="0.2">
      <c r="A300" s="293" t="s">
        <v>736</v>
      </c>
      <c r="B300" s="302"/>
      <c r="C300" s="294"/>
      <c r="D300" s="301" t="s">
        <v>1018</v>
      </c>
      <c r="E300" s="302" t="s">
        <v>57</v>
      </c>
      <c r="F300" s="286" t="s">
        <v>1019</v>
      </c>
      <c r="G300" s="302" t="s">
        <v>1020</v>
      </c>
      <c r="H300" s="302" t="s">
        <v>1021</v>
      </c>
      <c r="I300" s="364">
        <v>327750</v>
      </c>
      <c r="J300" s="295">
        <f>-K2593/0.0833333333333333</f>
        <v>0</v>
      </c>
      <c r="K300" s="295"/>
      <c r="L300" s="296">
        <v>44580</v>
      </c>
      <c r="M300" s="296">
        <v>44580</v>
      </c>
      <c r="N300" s="296">
        <v>45675</v>
      </c>
      <c r="O300" s="307">
        <f>YEAR(N300)</f>
        <v>2025</v>
      </c>
      <c r="P300" s="325">
        <f>MONTH(N300)</f>
        <v>1</v>
      </c>
      <c r="Q300" s="308" t="str">
        <f>IF(P300&gt;9,CONCATENATE(O300,P300),CONCATENATE(O300,"0",P300))</f>
        <v>202501</v>
      </c>
      <c r="R300" s="285" t="s">
        <v>810</v>
      </c>
      <c r="S300" s="300">
        <v>0</v>
      </c>
      <c r="T300" s="300">
        <v>0</v>
      </c>
      <c r="U300" s="339"/>
      <c r="V300" s="280"/>
      <c r="W300" s="280"/>
      <c r="X300" s="324"/>
      <c r="Y30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24"/>
      <c r="AA300" s="280"/>
      <c r="AB300" s="280"/>
      <c r="AC300" s="280"/>
      <c r="AD300" s="280"/>
      <c r="AE300" s="280"/>
      <c r="AF300" s="280"/>
      <c r="AG300" s="280"/>
      <c r="AH300" s="280"/>
      <c r="AI300" s="280"/>
      <c r="AJ300" s="280"/>
      <c r="AK300" s="280"/>
      <c r="AL300" s="280"/>
      <c r="AM300" s="280"/>
      <c r="AN300" s="280"/>
      <c r="AO300" s="280"/>
      <c r="AP300" s="280"/>
      <c r="AQ300" s="280"/>
      <c r="AR300" s="280"/>
    </row>
    <row r="301" spans="1:44" ht="43.5" hidden="1" customHeight="1" x14ac:dyDescent="0.2">
      <c r="A301" s="302" t="s">
        <v>574</v>
      </c>
      <c r="B301" s="302"/>
      <c r="C301" s="294"/>
      <c r="D301" s="301" t="s">
        <v>1014</v>
      </c>
      <c r="E301" s="303" t="s">
        <v>71</v>
      </c>
      <c r="F301" s="286" t="s">
        <v>1015</v>
      </c>
      <c r="G301" s="302" t="s">
        <v>1016</v>
      </c>
      <c r="H301" s="302" t="s">
        <v>1017</v>
      </c>
      <c r="I301" s="366">
        <v>865725</v>
      </c>
      <c r="J301" s="309">
        <f>-K2590/0.0833333333333333</f>
        <v>0</v>
      </c>
      <c r="K301" s="309"/>
      <c r="L301" s="296">
        <v>44580</v>
      </c>
      <c r="M301" s="296">
        <v>44580</v>
      </c>
      <c r="N301" s="297">
        <v>45675</v>
      </c>
      <c r="O301" s="298">
        <f>YEAR(N301)</f>
        <v>2025</v>
      </c>
      <c r="P301" s="298">
        <f>MONTH(N301)</f>
        <v>1</v>
      </c>
      <c r="Q301" s="299" t="str">
        <f>IF(P301&gt;9,CONCATENATE(O301,P301),CONCATENATE(O301,"0",P301))</f>
        <v>202501</v>
      </c>
      <c r="R301" s="285" t="s">
        <v>77</v>
      </c>
      <c r="S301" s="312">
        <v>0</v>
      </c>
      <c r="T301" s="312">
        <v>0</v>
      </c>
      <c r="U301" s="344"/>
      <c r="V301" s="279"/>
      <c r="W301" s="279"/>
      <c r="X301" s="279"/>
      <c r="Y301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279"/>
      <c r="AA301" s="279"/>
      <c r="AB301" s="279"/>
      <c r="AC301" s="279"/>
      <c r="AD301" s="279"/>
      <c r="AE301" s="279"/>
      <c r="AF301" s="279"/>
      <c r="AG301" s="279"/>
      <c r="AH301" s="279"/>
      <c r="AI301" s="279"/>
      <c r="AJ301" s="279"/>
      <c r="AK301" s="279"/>
      <c r="AL301" s="279"/>
      <c r="AM301" s="279"/>
      <c r="AN301" s="279"/>
      <c r="AO301" s="279"/>
      <c r="AP301" s="279"/>
      <c r="AQ301" s="279"/>
      <c r="AR301" s="280"/>
    </row>
    <row r="302" spans="1:44" ht="43.5" hidden="1" customHeight="1" x14ac:dyDescent="0.2">
      <c r="A302" s="302" t="s">
        <v>574</v>
      </c>
      <c r="B302" s="302"/>
      <c r="C302" s="294"/>
      <c r="D302" s="301" t="s">
        <v>1056</v>
      </c>
      <c r="E302" s="302" t="s">
        <v>70</v>
      </c>
      <c r="F302" s="286" t="s">
        <v>18</v>
      </c>
      <c r="G302" s="302" t="s">
        <v>1057</v>
      </c>
      <c r="H302" s="302" t="s">
        <v>1058</v>
      </c>
      <c r="I302" s="364">
        <v>345750</v>
      </c>
      <c r="J302" s="295">
        <f>-K2585/0.0833333333333333</f>
        <v>0</v>
      </c>
      <c r="K302" s="295"/>
      <c r="L302" s="296">
        <v>44608</v>
      </c>
      <c r="M302" s="296">
        <v>44670</v>
      </c>
      <c r="N302" s="296">
        <v>45675</v>
      </c>
      <c r="O302" s="307">
        <f>YEAR(N302)</f>
        <v>2025</v>
      </c>
      <c r="P302" s="325">
        <f>MONTH(N302)</f>
        <v>1</v>
      </c>
      <c r="Q302" s="308" t="str">
        <f>IF(P302&gt;9,CONCATENATE(O302,P302),CONCATENATE(O302,"0",P302))</f>
        <v>202501</v>
      </c>
      <c r="R302" s="285">
        <v>0</v>
      </c>
      <c r="S302" s="300">
        <v>0</v>
      </c>
      <c r="T302" s="300">
        <v>0</v>
      </c>
      <c r="U302" s="339"/>
      <c r="V302" s="280"/>
      <c r="W302" s="280"/>
      <c r="X302" s="324"/>
      <c r="Y30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324"/>
      <c r="AA302" s="280"/>
      <c r="AB302" s="280"/>
      <c r="AC302" s="280"/>
      <c r="AD302" s="280"/>
      <c r="AE302" s="280"/>
      <c r="AF302" s="280"/>
      <c r="AG302" s="280"/>
      <c r="AH302" s="280"/>
      <c r="AI302" s="280"/>
      <c r="AJ302" s="280"/>
      <c r="AK302" s="280"/>
      <c r="AL302" s="280"/>
      <c r="AM302" s="280"/>
      <c r="AN302" s="280"/>
      <c r="AO302" s="280"/>
      <c r="AP302" s="280"/>
      <c r="AQ302" s="280"/>
      <c r="AR302" s="280"/>
    </row>
    <row r="303" spans="1:44" ht="43.5" hidden="1" customHeight="1" x14ac:dyDescent="0.2">
      <c r="A303" s="303" t="s">
        <v>910</v>
      </c>
      <c r="B303" s="302"/>
      <c r="C303" s="294"/>
      <c r="D303" s="301" t="s">
        <v>1000</v>
      </c>
      <c r="E303" s="302" t="s">
        <v>57</v>
      </c>
      <c r="F303" s="286" t="s">
        <v>1001</v>
      </c>
      <c r="G303" s="302" t="s">
        <v>1002</v>
      </c>
      <c r="H303" s="301" t="s">
        <v>1003</v>
      </c>
      <c r="I303" s="364">
        <v>83994</v>
      </c>
      <c r="J303" s="295">
        <f>-K2578/0.0833333333333333</f>
        <v>0</v>
      </c>
      <c r="K303" s="295"/>
      <c r="L303" s="296">
        <v>44580</v>
      </c>
      <c r="M303" s="296">
        <v>44580</v>
      </c>
      <c r="N303" s="296">
        <v>45675</v>
      </c>
      <c r="O303" s="307">
        <f>YEAR(N303)</f>
        <v>2025</v>
      </c>
      <c r="P303" s="298">
        <f>MONTH(N303)</f>
        <v>1</v>
      </c>
      <c r="Q303" s="308" t="str">
        <f>IF(P303&gt;9,CONCATENATE(O303,P303),CONCATENATE(O303,"0",P303))</f>
        <v>202501</v>
      </c>
      <c r="R303" s="285" t="s">
        <v>810</v>
      </c>
      <c r="S303" s="300">
        <v>0</v>
      </c>
      <c r="T303" s="300">
        <v>0</v>
      </c>
      <c r="U303" s="339"/>
      <c r="V303" s="280"/>
      <c r="W303" s="279"/>
      <c r="X303" s="280"/>
      <c r="Y30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279"/>
      <c r="AA303" s="280"/>
      <c r="AB303" s="280"/>
      <c r="AC303" s="280"/>
      <c r="AD303" s="280"/>
      <c r="AE303" s="280"/>
      <c r="AF303" s="280"/>
      <c r="AG303" s="280"/>
      <c r="AH303" s="280"/>
      <c r="AI303" s="280"/>
      <c r="AJ303" s="280"/>
      <c r="AK303" s="280"/>
      <c r="AL303" s="280"/>
      <c r="AM303" s="280"/>
      <c r="AN303" s="280"/>
      <c r="AO303" s="280"/>
      <c r="AP303" s="280"/>
      <c r="AQ303" s="280"/>
      <c r="AR303" s="280"/>
    </row>
    <row r="304" spans="1:44" ht="43.5" hidden="1" customHeight="1" x14ac:dyDescent="0.2">
      <c r="A304" s="303" t="s">
        <v>381</v>
      </c>
      <c r="B304" s="288"/>
      <c r="C304" s="314"/>
      <c r="D304" s="288" t="s">
        <v>678</v>
      </c>
      <c r="E304" s="303" t="s">
        <v>57</v>
      </c>
      <c r="F304" s="253" t="s">
        <v>22</v>
      </c>
      <c r="G304" s="288" t="s">
        <v>679</v>
      </c>
      <c r="H304" s="288" t="s">
        <v>422</v>
      </c>
      <c r="I304" s="367">
        <v>1200000</v>
      </c>
      <c r="J304" s="255">
        <f>-K2521/0.0833333333333333</f>
        <v>0</v>
      </c>
      <c r="K304" s="255"/>
      <c r="L304" s="256">
        <v>44198</v>
      </c>
      <c r="M304" s="256">
        <v>44216</v>
      </c>
      <c r="N304" s="256">
        <v>45676</v>
      </c>
      <c r="O304" s="274">
        <f>YEAR(N304)</f>
        <v>2025</v>
      </c>
      <c r="P304" s="273">
        <f>MONTH(N304)</f>
        <v>1</v>
      </c>
      <c r="Q304" s="270" t="str">
        <f>IF(P304&gt;9,CONCATENATE(O304,P304),CONCATENATE(O304,"0",P304))</f>
        <v>202501</v>
      </c>
      <c r="R304" s="285" t="s">
        <v>77</v>
      </c>
      <c r="S304" s="258">
        <v>0</v>
      </c>
      <c r="T304" s="258">
        <v>0</v>
      </c>
      <c r="U304" s="340"/>
      <c r="V304" s="289"/>
      <c r="W304" s="287"/>
      <c r="X304" s="289"/>
      <c r="Y304" s="29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306"/>
      <c r="AA304" s="287"/>
      <c r="AB304" s="287"/>
      <c r="AC304" s="287"/>
      <c r="AD304" s="287"/>
      <c r="AE304" s="287"/>
      <c r="AF304" s="287"/>
      <c r="AG304" s="287"/>
      <c r="AH304" s="287"/>
      <c r="AI304" s="287"/>
      <c r="AJ304" s="287"/>
      <c r="AK304" s="287"/>
      <c r="AL304" s="287"/>
      <c r="AM304" s="287"/>
      <c r="AN304" s="287"/>
      <c r="AO304" s="287"/>
      <c r="AP304" s="287"/>
      <c r="AQ304" s="287"/>
      <c r="AR304" s="287"/>
    </row>
    <row r="305" spans="1:44" ht="43.5" hidden="1" customHeight="1" x14ac:dyDescent="0.2">
      <c r="A305" s="293" t="s">
        <v>32</v>
      </c>
      <c r="B305" s="302"/>
      <c r="C305" s="294"/>
      <c r="D305" s="301" t="s">
        <v>578</v>
      </c>
      <c r="E305" s="303" t="s">
        <v>61</v>
      </c>
      <c r="F305" s="291" t="s">
        <v>22</v>
      </c>
      <c r="G305" s="303" t="s">
        <v>579</v>
      </c>
      <c r="H305" s="303" t="s">
        <v>580</v>
      </c>
      <c r="I305" s="366">
        <v>401600</v>
      </c>
      <c r="J305" s="309">
        <f>-K2471/0.0833333333333333</f>
        <v>0</v>
      </c>
      <c r="K305" s="309"/>
      <c r="L305" s="292">
        <v>43859</v>
      </c>
      <c r="M305" s="292">
        <v>43866</v>
      </c>
      <c r="N305" s="292">
        <v>45692</v>
      </c>
      <c r="O305" s="310">
        <f>YEAR(N305)</f>
        <v>2025</v>
      </c>
      <c r="P305" s="298">
        <f>MONTH(N305)</f>
        <v>2</v>
      </c>
      <c r="Q305" s="311" t="str">
        <f>IF(P305&gt;9,CONCATENATE(O305,P305),CONCATENATE(O305,"0",P305))</f>
        <v>202502</v>
      </c>
      <c r="R305" s="285">
        <v>0</v>
      </c>
      <c r="S305" s="312">
        <v>0</v>
      </c>
      <c r="T305" s="312">
        <v>0</v>
      </c>
      <c r="U305" s="339"/>
      <c r="V305" s="280"/>
      <c r="W305" s="279"/>
      <c r="X305" s="280"/>
      <c r="Y30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324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280"/>
      <c r="AM305" s="280"/>
      <c r="AN305" s="280"/>
      <c r="AO305" s="280"/>
      <c r="AP305" s="280"/>
      <c r="AQ305" s="280"/>
      <c r="AR305" s="279"/>
    </row>
    <row r="306" spans="1:44" ht="43.5" hidden="1" customHeight="1" x14ac:dyDescent="0.2">
      <c r="A306" s="302" t="s">
        <v>736</v>
      </c>
      <c r="B306" s="302"/>
      <c r="C306" s="294"/>
      <c r="D306" s="301" t="s">
        <v>1090</v>
      </c>
      <c r="E306" s="302" t="s">
        <v>57</v>
      </c>
      <c r="F306" s="286" t="s">
        <v>1091</v>
      </c>
      <c r="G306" s="302" t="s">
        <v>1092</v>
      </c>
      <c r="H306" s="302" t="s">
        <v>1093</v>
      </c>
      <c r="I306" s="364">
        <v>1000000</v>
      </c>
      <c r="J306" s="295">
        <f>-K2618/0.0833333333333333</f>
        <v>0</v>
      </c>
      <c r="K306" s="295"/>
      <c r="L306" s="296">
        <v>44622</v>
      </c>
      <c r="M306" s="296">
        <v>44608</v>
      </c>
      <c r="N306" s="297">
        <v>45703</v>
      </c>
      <c r="O306" s="307">
        <f>YEAR(N306)</f>
        <v>2025</v>
      </c>
      <c r="P306" s="355">
        <f>MONTH(N306)</f>
        <v>2</v>
      </c>
      <c r="Q306" s="356" t="str">
        <f>IF(P306&gt;9,CONCATENATE(O306,P306),CONCATENATE(O306,"0",P306))</f>
        <v>202502</v>
      </c>
      <c r="R306" s="285" t="s">
        <v>810</v>
      </c>
      <c r="S306" s="300">
        <v>0.1</v>
      </c>
      <c r="T306" s="300">
        <v>0.06</v>
      </c>
      <c r="U306" s="344"/>
      <c r="V306" s="279"/>
      <c r="W306" s="279"/>
      <c r="X306" s="279"/>
      <c r="Y30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324"/>
      <c r="AA306" s="279"/>
      <c r="AB306" s="279"/>
      <c r="AC306" s="279"/>
      <c r="AD306" s="279"/>
      <c r="AE306" s="279"/>
      <c r="AF306" s="279"/>
      <c r="AG306" s="279"/>
      <c r="AH306" s="279"/>
      <c r="AI306" s="279"/>
      <c r="AJ306" s="279"/>
      <c r="AK306" s="279"/>
      <c r="AL306" s="279"/>
      <c r="AM306" s="279"/>
      <c r="AN306" s="279"/>
      <c r="AO306" s="279"/>
      <c r="AP306" s="279"/>
      <c r="AQ306" s="279"/>
      <c r="AR306" s="279"/>
    </row>
    <row r="307" spans="1:44" ht="43.5" hidden="1" customHeight="1" x14ac:dyDescent="0.2">
      <c r="A307" s="303" t="s">
        <v>381</v>
      </c>
      <c r="B307" s="302"/>
      <c r="C307" s="294"/>
      <c r="D307" s="301" t="s">
        <v>1065</v>
      </c>
      <c r="E307" s="302" t="s">
        <v>57</v>
      </c>
      <c r="F307" s="286" t="s">
        <v>22</v>
      </c>
      <c r="G307" s="302" t="s">
        <v>1066</v>
      </c>
      <c r="H307" s="302" t="s">
        <v>1067</v>
      </c>
      <c r="I307" s="364">
        <v>300000</v>
      </c>
      <c r="J307" s="295">
        <f>-K2592/0.0833333333333333</f>
        <v>0</v>
      </c>
      <c r="K307" s="295"/>
      <c r="L307" s="296">
        <v>44608</v>
      </c>
      <c r="M307" s="296">
        <v>44609</v>
      </c>
      <c r="N307" s="296">
        <v>45704</v>
      </c>
      <c r="O307" s="307">
        <f>YEAR(N307)</f>
        <v>2025</v>
      </c>
      <c r="P307" s="325">
        <f>MONTH(N307)</f>
        <v>2</v>
      </c>
      <c r="Q307" s="308" t="str">
        <f>IF(P307&gt;9,CONCATENATE(O307,P307),CONCATENATE(O307,"0",P307))</f>
        <v>202502</v>
      </c>
      <c r="R307" s="285">
        <v>0</v>
      </c>
      <c r="S307" s="300">
        <v>0</v>
      </c>
      <c r="T307" s="300">
        <v>0</v>
      </c>
      <c r="U307" s="339"/>
      <c r="V307" s="280"/>
      <c r="W307" s="280"/>
      <c r="X307" s="324"/>
      <c r="Y30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324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280"/>
      <c r="AN307" s="280"/>
      <c r="AO307" s="280"/>
      <c r="AP307" s="280"/>
      <c r="AQ307" s="280"/>
      <c r="AR307" s="280"/>
    </row>
    <row r="308" spans="1:44" ht="43.5" hidden="1" customHeight="1" x14ac:dyDescent="0.2">
      <c r="A308" s="293" t="s">
        <v>32</v>
      </c>
      <c r="B308" s="293"/>
      <c r="C308" s="314"/>
      <c r="D308" s="290" t="s">
        <v>1094</v>
      </c>
      <c r="E308" s="293" t="s">
        <v>59</v>
      </c>
      <c r="F308" s="259" t="s">
        <v>1095</v>
      </c>
      <c r="G308" s="293" t="s">
        <v>1096</v>
      </c>
      <c r="H308" s="293" t="s">
        <v>72</v>
      </c>
      <c r="I308" s="365">
        <v>1500000</v>
      </c>
      <c r="J308" s="260">
        <f>-K2626/0.0833333333333333</f>
        <v>0</v>
      </c>
      <c r="K308" s="260"/>
      <c r="L308" s="261">
        <v>44636</v>
      </c>
      <c r="M308" s="261">
        <v>44622</v>
      </c>
      <c r="N308" s="261">
        <v>45717</v>
      </c>
      <c r="O308" s="275">
        <f>YEAR(N308)</f>
        <v>2025</v>
      </c>
      <c r="P308" s="273">
        <f>MONTH(N308)</f>
        <v>3</v>
      </c>
      <c r="Q308" s="271" t="str">
        <f>IF(P308&gt;9,CONCATENATE(O308,P308),CONCATENATE(O308,"0",P308))</f>
        <v>202503</v>
      </c>
      <c r="R308" s="285" t="s">
        <v>83</v>
      </c>
      <c r="S308" s="263">
        <v>0.26</v>
      </c>
      <c r="T308" s="263">
        <v>0.13</v>
      </c>
      <c r="U308" s="340"/>
      <c r="V308" s="306"/>
      <c r="W308" s="287"/>
      <c r="X308" s="306"/>
      <c r="Y308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287"/>
      <c r="AA308" s="287"/>
      <c r="AB308" s="287"/>
      <c r="AC308" s="287"/>
      <c r="AD308" s="287"/>
      <c r="AE308" s="287"/>
      <c r="AF308" s="287"/>
      <c r="AG308" s="287"/>
      <c r="AH308" s="287"/>
      <c r="AI308" s="287"/>
      <c r="AJ308" s="287"/>
      <c r="AK308" s="287"/>
      <c r="AL308" s="287"/>
      <c r="AM308" s="287"/>
      <c r="AN308" s="287"/>
      <c r="AO308" s="287"/>
      <c r="AP308" s="287"/>
      <c r="AQ308" s="287"/>
      <c r="AR308" s="289"/>
    </row>
    <row r="309" spans="1:44" ht="36.6" customHeight="1" x14ac:dyDescent="0.2">
      <c r="A309" s="302" t="s">
        <v>1118</v>
      </c>
      <c r="B309" s="293"/>
      <c r="C309" s="314"/>
      <c r="D309" s="290" t="s">
        <v>1078</v>
      </c>
      <c r="E309" s="293" t="s">
        <v>60</v>
      </c>
      <c r="F309" s="259" t="s">
        <v>22</v>
      </c>
      <c r="G309" s="288" t="s">
        <v>1079</v>
      </c>
      <c r="H309" s="293" t="s">
        <v>321</v>
      </c>
      <c r="I309" s="365">
        <v>250000</v>
      </c>
      <c r="J309" s="260">
        <f>-K2625/0.0833333333333333</f>
        <v>0</v>
      </c>
      <c r="K309" s="260"/>
      <c r="L309" s="261">
        <v>44622</v>
      </c>
      <c r="M309" s="261">
        <v>44622</v>
      </c>
      <c r="N309" s="262">
        <v>45717</v>
      </c>
      <c r="O309" s="273">
        <f>YEAR(N309)</f>
        <v>2025</v>
      </c>
      <c r="P309" s="273">
        <f>MONTH(N309)</f>
        <v>3</v>
      </c>
      <c r="Q309" s="267" t="str">
        <f>IF(P309&gt;9,CONCATENATE(O309,P309),CONCATENATE(O309,"0",P309))</f>
        <v>202503</v>
      </c>
      <c r="R309" s="257" t="s">
        <v>162</v>
      </c>
      <c r="S309" s="263">
        <v>0</v>
      </c>
      <c r="T309" s="263">
        <v>0</v>
      </c>
      <c r="U309" s="340"/>
      <c r="V309" s="289"/>
      <c r="W309" s="287"/>
      <c r="X309" s="306"/>
      <c r="Y309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306"/>
      <c r="AA309" s="287"/>
      <c r="AB309" s="287"/>
      <c r="AC309" s="287"/>
      <c r="AD309" s="287"/>
      <c r="AE309" s="287"/>
      <c r="AF309" s="287"/>
      <c r="AG309" s="287"/>
      <c r="AH309" s="287"/>
      <c r="AI309" s="287"/>
      <c r="AJ309" s="287"/>
      <c r="AK309" s="287"/>
      <c r="AL309" s="287"/>
      <c r="AM309" s="287"/>
      <c r="AN309" s="287"/>
      <c r="AO309" s="287"/>
      <c r="AP309" s="287"/>
      <c r="AQ309" s="287"/>
      <c r="AR309" s="289"/>
    </row>
    <row r="310" spans="1:44" ht="43.5" customHeight="1" x14ac:dyDescent="0.2">
      <c r="A310" s="303" t="s">
        <v>910</v>
      </c>
      <c r="B310" s="303"/>
      <c r="C310" s="294"/>
      <c r="D310" s="301" t="s">
        <v>1086</v>
      </c>
      <c r="E310" s="302" t="s">
        <v>55</v>
      </c>
      <c r="F310" s="286" t="s">
        <v>1087</v>
      </c>
      <c r="G310" s="302" t="s">
        <v>1088</v>
      </c>
      <c r="H310" s="302" t="s">
        <v>1089</v>
      </c>
      <c r="I310" s="364">
        <v>1000000</v>
      </c>
      <c r="J310" s="295">
        <f>-K2615/0.0833333333333333</f>
        <v>0</v>
      </c>
      <c r="K310" s="295"/>
      <c r="L310" s="296">
        <v>44622</v>
      </c>
      <c r="M310" s="296">
        <v>44622</v>
      </c>
      <c r="N310" s="297">
        <v>45717</v>
      </c>
      <c r="O310" s="298">
        <f>YEAR(N310)</f>
        <v>2025</v>
      </c>
      <c r="P310" s="298">
        <f>MONTH(N310)</f>
        <v>3</v>
      </c>
      <c r="Q310" s="299" t="str">
        <f>IF(P310&gt;9,CONCATENATE(O310,P310),CONCATENATE(O310,"0",P310))</f>
        <v>202503</v>
      </c>
      <c r="R310" s="323" t="s">
        <v>162</v>
      </c>
      <c r="S310" s="300">
        <v>0</v>
      </c>
      <c r="T310" s="300">
        <v>0</v>
      </c>
      <c r="U310" s="339"/>
      <c r="V310" s="280"/>
      <c r="W310" s="279"/>
      <c r="X310" s="280"/>
      <c r="Y31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279"/>
      <c r="AA310" s="279"/>
      <c r="AB310" s="279"/>
      <c r="AC310" s="279"/>
      <c r="AD310" s="279"/>
      <c r="AE310" s="279"/>
      <c r="AF310" s="279"/>
      <c r="AG310" s="279"/>
      <c r="AH310" s="279"/>
      <c r="AI310" s="279"/>
      <c r="AJ310" s="279"/>
      <c r="AK310" s="279"/>
      <c r="AL310" s="279"/>
      <c r="AM310" s="279"/>
      <c r="AN310" s="279"/>
      <c r="AO310" s="279"/>
      <c r="AP310" s="279"/>
      <c r="AQ310" s="279"/>
      <c r="AR310" s="280"/>
    </row>
    <row r="311" spans="1:44" ht="43.5" hidden="1" customHeight="1" x14ac:dyDescent="0.2">
      <c r="A311" s="293" t="s">
        <v>32</v>
      </c>
      <c r="B311" s="293"/>
      <c r="C311" s="314"/>
      <c r="D311" s="290" t="s">
        <v>607</v>
      </c>
      <c r="E311" s="293" t="s">
        <v>57</v>
      </c>
      <c r="F311" s="259" t="s">
        <v>22</v>
      </c>
      <c r="G311" s="293" t="s">
        <v>608</v>
      </c>
      <c r="H311" s="293" t="s">
        <v>609</v>
      </c>
      <c r="I311" s="365">
        <v>194123</v>
      </c>
      <c r="J311" s="260">
        <f>-K2492/0.0833333333333333</f>
        <v>0</v>
      </c>
      <c r="K311" s="260"/>
      <c r="L311" s="261">
        <v>43908</v>
      </c>
      <c r="M311" s="261">
        <v>43908</v>
      </c>
      <c r="N311" s="262">
        <v>45734</v>
      </c>
      <c r="O311" s="273">
        <f>YEAR(N311)</f>
        <v>2025</v>
      </c>
      <c r="P311" s="273">
        <f>MONTH(N311)</f>
        <v>3</v>
      </c>
      <c r="Q311" s="267" t="str">
        <f>IF(P311&gt;9,CONCATENATE(O311,P311),CONCATENATE(O311,"0",P311))</f>
        <v>202503</v>
      </c>
      <c r="R311" s="257">
        <v>0</v>
      </c>
      <c r="S311" s="263">
        <v>0</v>
      </c>
      <c r="T311" s="263">
        <v>0</v>
      </c>
      <c r="U311" s="340"/>
      <c r="V311" s="289"/>
      <c r="W311" s="287"/>
      <c r="X311" s="289"/>
      <c r="Y311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306"/>
      <c r="AA311" s="289"/>
      <c r="AB311" s="289"/>
      <c r="AC311" s="289"/>
      <c r="AD311" s="289"/>
      <c r="AE311" s="289"/>
      <c r="AF311" s="289"/>
      <c r="AG311" s="289"/>
      <c r="AH311" s="289"/>
      <c r="AI311" s="289"/>
      <c r="AJ311" s="289"/>
      <c r="AK311" s="289"/>
      <c r="AL311" s="289"/>
      <c r="AM311" s="289"/>
      <c r="AN311" s="289"/>
      <c r="AO311" s="289"/>
      <c r="AP311" s="289"/>
      <c r="AQ311" s="289"/>
      <c r="AR311" s="287"/>
    </row>
    <row r="312" spans="1:44" ht="43.5" hidden="1" customHeight="1" x14ac:dyDescent="0.2">
      <c r="A312" s="302" t="s">
        <v>76</v>
      </c>
      <c r="B312" s="302"/>
      <c r="C312" s="294"/>
      <c r="D312" s="301" t="s">
        <v>818</v>
      </c>
      <c r="E312" s="302" t="s">
        <v>57</v>
      </c>
      <c r="F312" s="286" t="s">
        <v>22</v>
      </c>
      <c r="G312" s="302" t="s">
        <v>812</v>
      </c>
      <c r="H312" s="302" t="s">
        <v>811</v>
      </c>
      <c r="I312" s="364">
        <v>49447.46</v>
      </c>
      <c r="J312" s="295">
        <f>-K2560/0.0833333333333333</f>
        <v>0</v>
      </c>
      <c r="K312" s="295"/>
      <c r="L312" s="296">
        <v>44370</v>
      </c>
      <c r="M312" s="296">
        <v>44286</v>
      </c>
      <c r="N312" s="297">
        <v>45746</v>
      </c>
      <c r="O312" s="307">
        <f>YEAR(N312)</f>
        <v>2025</v>
      </c>
      <c r="P312" s="355">
        <f>MONTH(N312)</f>
        <v>3</v>
      </c>
      <c r="Q312" s="356" t="str">
        <f>IF(P312&gt;9,CONCATENATE(O312,P312),CONCATENATE(O312,"0",P312))</f>
        <v>202503</v>
      </c>
      <c r="R312" s="285">
        <v>0</v>
      </c>
      <c r="S312" s="300">
        <v>0</v>
      </c>
      <c r="T312" s="300">
        <v>0</v>
      </c>
      <c r="U312" s="339"/>
      <c r="V312" s="279"/>
      <c r="W312" s="279"/>
      <c r="X312" s="279"/>
      <c r="Y31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324"/>
      <c r="AA312" s="279"/>
      <c r="AB312" s="279"/>
      <c r="AC312" s="279"/>
      <c r="AD312" s="279"/>
      <c r="AE312" s="279"/>
      <c r="AF312" s="279"/>
      <c r="AG312" s="279"/>
      <c r="AH312" s="279"/>
      <c r="AI312" s="279"/>
      <c r="AJ312" s="279"/>
      <c r="AK312" s="279"/>
      <c r="AL312" s="279"/>
      <c r="AM312" s="279"/>
      <c r="AN312" s="279"/>
      <c r="AO312" s="279"/>
      <c r="AP312" s="279"/>
      <c r="AQ312" s="279"/>
      <c r="AR312" s="279"/>
    </row>
    <row r="313" spans="1:44" ht="43.5" hidden="1" customHeight="1" x14ac:dyDescent="0.2">
      <c r="A313" s="302" t="s">
        <v>736</v>
      </c>
      <c r="B313" s="302"/>
      <c r="C313" s="294"/>
      <c r="D313" s="301" t="s">
        <v>1110</v>
      </c>
      <c r="E313" s="302" t="s">
        <v>58</v>
      </c>
      <c r="F313" s="286" t="s">
        <v>1111</v>
      </c>
      <c r="G313" s="302" t="s">
        <v>1112</v>
      </c>
      <c r="H313" s="302" t="s">
        <v>1113</v>
      </c>
      <c r="I313" s="364">
        <v>528108.9</v>
      </c>
      <c r="J313" s="295">
        <f>-K2628/0.0833333333333333</f>
        <v>0</v>
      </c>
      <c r="K313" s="295"/>
      <c r="L313" s="296">
        <v>44657</v>
      </c>
      <c r="M313" s="296">
        <v>44657</v>
      </c>
      <c r="N313" s="297">
        <v>45752</v>
      </c>
      <c r="O313" s="307">
        <f>YEAR(N313)</f>
        <v>2025</v>
      </c>
      <c r="P313" s="355">
        <f>MONTH(N313)</f>
        <v>4</v>
      </c>
      <c r="Q313" s="356" t="str">
        <f>IF(P313&gt;9,CONCATENATE(O313,P313),CONCATENATE(O313,"0",P313))</f>
        <v>202504</v>
      </c>
      <c r="R313" s="285" t="s">
        <v>810</v>
      </c>
      <c r="S313" s="300">
        <v>0</v>
      </c>
      <c r="T313" s="300">
        <v>0</v>
      </c>
      <c r="U313" s="339"/>
      <c r="V313" s="279"/>
      <c r="W313" s="279"/>
      <c r="X313" s="279"/>
      <c r="Y31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324"/>
      <c r="AA313" s="279"/>
      <c r="AB313" s="279"/>
      <c r="AC313" s="279"/>
      <c r="AD313" s="279"/>
      <c r="AE313" s="279"/>
      <c r="AF313" s="279"/>
      <c r="AG313" s="279"/>
      <c r="AH313" s="279"/>
      <c r="AI313" s="279"/>
      <c r="AJ313" s="279"/>
      <c r="AK313" s="279"/>
      <c r="AL313" s="279"/>
      <c r="AM313" s="279"/>
      <c r="AN313" s="279"/>
      <c r="AO313" s="279"/>
      <c r="AP313" s="279"/>
      <c r="AQ313" s="279"/>
      <c r="AR313" s="279"/>
    </row>
    <row r="314" spans="1:44" ht="43.5" customHeight="1" x14ac:dyDescent="0.2">
      <c r="A314" s="302" t="s">
        <v>736</v>
      </c>
      <c r="B314" s="302"/>
      <c r="C314" s="294"/>
      <c r="D314" s="301" t="s">
        <v>1137</v>
      </c>
      <c r="E314" s="302" t="s">
        <v>55</v>
      </c>
      <c r="F314" s="286" t="s">
        <v>1138</v>
      </c>
      <c r="G314" s="302" t="s">
        <v>1139</v>
      </c>
      <c r="H314" s="302" t="s">
        <v>1140</v>
      </c>
      <c r="I314" s="364">
        <v>69500</v>
      </c>
      <c r="J314" s="295">
        <f>-K2630/0.0833333333333333</f>
        <v>0</v>
      </c>
      <c r="K314" s="295"/>
      <c r="L314" s="296">
        <v>44657</v>
      </c>
      <c r="M314" s="296">
        <v>44657</v>
      </c>
      <c r="N314" s="297">
        <v>45752</v>
      </c>
      <c r="O314" s="307">
        <f>YEAR(N314)</f>
        <v>2025</v>
      </c>
      <c r="P314" s="355">
        <f>MONTH(N314)</f>
        <v>4</v>
      </c>
      <c r="Q314" s="356" t="str">
        <f>IF(P314&gt;9,CONCATENATE(O314,P314),CONCATENATE(O314,"0",P314))</f>
        <v>202504</v>
      </c>
      <c r="R314" s="285" t="s">
        <v>162</v>
      </c>
      <c r="S314" s="300">
        <v>0</v>
      </c>
      <c r="T314" s="300">
        <v>0</v>
      </c>
      <c r="U314" s="339"/>
      <c r="V314" s="279"/>
      <c r="W314" s="279"/>
      <c r="X314" s="279"/>
      <c r="Y31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324"/>
      <c r="AA314" s="279"/>
      <c r="AB314" s="279"/>
      <c r="AC314" s="279"/>
      <c r="AD314" s="279"/>
      <c r="AE314" s="279"/>
      <c r="AF314" s="279"/>
      <c r="AG314" s="279"/>
      <c r="AH314" s="279"/>
      <c r="AI314" s="279"/>
      <c r="AJ314" s="279"/>
      <c r="AK314" s="279"/>
      <c r="AL314" s="279"/>
      <c r="AM314" s="279"/>
      <c r="AN314" s="279"/>
      <c r="AO314" s="279"/>
      <c r="AP314" s="279"/>
      <c r="AQ314" s="279"/>
      <c r="AR314" s="279"/>
    </row>
    <row r="315" spans="1:44" ht="43.5" hidden="1" customHeight="1" x14ac:dyDescent="0.2">
      <c r="A315" s="302" t="s">
        <v>381</v>
      </c>
      <c r="B315" s="302"/>
      <c r="C315" s="294"/>
      <c r="D315" s="301" t="s">
        <v>1153</v>
      </c>
      <c r="E315" s="302" t="s">
        <v>59</v>
      </c>
      <c r="F315" s="286" t="s">
        <v>1154</v>
      </c>
      <c r="G315" s="302" t="s">
        <v>1155</v>
      </c>
      <c r="H315" s="301" t="s">
        <v>942</v>
      </c>
      <c r="I315" s="364">
        <v>4000000</v>
      </c>
      <c r="J315" s="295">
        <f>-K2635/0.0833333333333333</f>
        <v>0</v>
      </c>
      <c r="K315" s="295"/>
      <c r="L315" s="296">
        <v>44657</v>
      </c>
      <c r="M315" s="296">
        <v>44657</v>
      </c>
      <c r="N315" s="296">
        <v>45752</v>
      </c>
      <c r="O315" s="307">
        <f>YEAR(N315)</f>
        <v>2025</v>
      </c>
      <c r="P315" s="298">
        <f>MONTH(N315)</f>
        <v>4</v>
      </c>
      <c r="Q315" s="308" t="str">
        <f>IF(P315&gt;9,CONCATENATE(O315,P315),CONCATENATE(O315,"0",P315))</f>
        <v>202504</v>
      </c>
      <c r="R315" s="285" t="s">
        <v>904</v>
      </c>
      <c r="S315" s="300">
        <v>0.36</v>
      </c>
      <c r="T315" s="300">
        <v>0.05</v>
      </c>
      <c r="U315" s="343"/>
      <c r="V315" s="280"/>
      <c r="W315" s="279"/>
      <c r="X315" s="280"/>
      <c r="Y31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324"/>
      <c r="AA315" s="279"/>
      <c r="AB315" s="279"/>
      <c r="AC315" s="279"/>
      <c r="AD315" s="279"/>
      <c r="AE315" s="279"/>
      <c r="AF315" s="279"/>
      <c r="AG315" s="279"/>
      <c r="AH315" s="279"/>
      <c r="AI315" s="279"/>
      <c r="AJ315" s="279"/>
      <c r="AK315" s="279"/>
      <c r="AL315" s="279"/>
      <c r="AM315" s="279"/>
      <c r="AN315" s="279"/>
      <c r="AO315" s="279"/>
      <c r="AP315" s="279"/>
      <c r="AQ315" s="279"/>
      <c r="AR315" s="280"/>
    </row>
    <row r="316" spans="1:44" ht="43.5" customHeight="1" x14ac:dyDescent="0.2">
      <c r="A316" s="302" t="s">
        <v>381</v>
      </c>
      <c r="B316" s="302"/>
      <c r="C316" s="294"/>
      <c r="D316" s="349" t="s">
        <v>1114</v>
      </c>
      <c r="E316" s="302" t="s">
        <v>58</v>
      </c>
      <c r="F316" s="286" t="s">
        <v>1115</v>
      </c>
      <c r="G316" s="302" t="s">
        <v>1116</v>
      </c>
      <c r="H316" s="302" t="s">
        <v>1117</v>
      </c>
      <c r="I316" s="364">
        <v>808161.24</v>
      </c>
      <c r="J316" s="295">
        <f>-K2624/0.0833333333333333</f>
        <v>0</v>
      </c>
      <c r="K316" s="295"/>
      <c r="L316" s="296">
        <v>44657</v>
      </c>
      <c r="M316" s="296">
        <v>44657</v>
      </c>
      <c r="N316" s="297">
        <v>45752</v>
      </c>
      <c r="O316" s="298">
        <f>YEAR(N316)</f>
        <v>2025</v>
      </c>
      <c r="P316" s="298">
        <f>MONTH(N316)</f>
        <v>4</v>
      </c>
      <c r="Q316" s="299" t="str">
        <f>IF(P316&gt;9,CONCATENATE(O316,P316),CONCATENATE(O316,"0",P316))</f>
        <v>202504</v>
      </c>
      <c r="R316" s="285" t="s">
        <v>162</v>
      </c>
      <c r="S316" s="300">
        <v>0</v>
      </c>
      <c r="T316" s="300">
        <v>0</v>
      </c>
      <c r="U316" s="339"/>
      <c r="V316" s="280"/>
      <c r="W316" s="279"/>
      <c r="X316" s="280"/>
      <c r="Y31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324"/>
      <c r="AA316" s="280"/>
      <c r="AB316" s="280"/>
      <c r="AC316" s="280"/>
      <c r="AD316" s="280"/>
      <c r="AE316" s="280"/>
      <c r="AF316" s="280"/>
      <c r="AG316" s="280"/>
      <c r="AH316" s="280"/>
      <c r="AI316" s="280"/>
      <c r="AJ316" s="280"/>
      <c r="AK316" s="280"/>
      <c r="AL316" s="280"/>
      <c r="AM316" s="280"/>
      <c r="AN316" s="280"/>
      <c r="AO316" s="280"/>
      <c r="AP316" s="280"/>
      <c r="AQ316" s="280"/>
      <c r="AR316" s="279"/>
    </row>
    <row r="317" spans="1:44" ht="43.5" customHeight="1" x14ac:dyDescent="0.2">
      <c r="A317" s="302" t="s">
        <v>736</v>
      </c>
      <c r="B317" s="302"/>
      <c r="C317" s="294"/>
      <c r="D317" s="301" t="s">
        <v>1295</v>
      </c>
      <c r="E317" s="302" t="s">
        <v>57</v>
      </c>
      <c r="F317" s="286" t="s">
        <v>18</v>
      </c>
      <c r="G317" s="302" t="s">
        <v>1293</v>
      </c>
      <c r="H317" s="302" t="s">
        <v>1294</v>
      </c>
      <c r="I317" s="364">
        <v>20730996</v>
      </c>
      <c r="J317" s="295">
        <f>-K2638/0.0833333333333333</f>
        <v>0</v>
      </c>
      <c r="K317" s="295"/>
      <c r="L317" s="296">
        <v>44853</v>
      </c>
      <c r="M317" s="296">
        <v>44853</v>
      </c>
      <c r="N317" s="296">
        <v>45766</v>
      </c>
      <c r="O317" s="307">
        <f>YEAR(N317)</f>
        <v>2025</v>
      </c>
      <c r="P317" s="325">
        <f>MONTH(N317)</f>
        <v>4</v>
      </c>
      <c r="Q317" s="308" t="str">
        <f>IF(P317&gt;9,CONCATENATE(O317,P317),CONCATENATE(O317,"0",P317))</f>
        <v>202504</v>
      </c>
      <c r="R317" s="285" t="s">
        <v>162</v>
      </c>
      <c r="S317" s="300">
        <v>0</v>
      </c>
      <c r="T317" s="300">
        <v>0</v>
      </c>
      <c r="U317" s="339"/>
      <c r="V317" s="280"/>
      <c r="W317" s="280"/>
      <c r="X317" s="324"/>
      <c r="Y31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24"/>
      <c r="AA317" s="280"/>
      <c r="AB317" s="280"/>
      <c r="AC317" s="280"/>
      <c r="AD317" s="280"/>
      <c r="AE317" s="280"/>
      <c r="AF317" s="280"/>
      <c r="AG317" s="280"/>
      <c r="AH317" s="280"/>
      <c r="AI317" s="280"/>
      <c r="AJ317" s="280"/>
      <c r="AK317" s="280"/>
      <c r="AL317" s="280"/>
      <c r="AM317" s="280"/>
      <c r="AN317" s="280"/>
      <c r="AO317" s="280"/>
      <c r="AP317" s="280"/>
      <c r="AQ317" s="280"/>
      <c r="AR317" s="280"/>
    </row>
    <row r="318" spans="1:44" ht="43.5" customHeight="1" x14ac:dyDescent="0.2">
      <c r="A318" s="303" t="s">
        <v>910</v>
      </c>
      <c r="B318" s="302"/>
      <c r="C318" s="294"/>
      <c r="D318" s="301" t="s">
        <v>1084</v>
      </c>
      <c r="E318" s="301" t="s">
        <v>66</v>
      </c>
      <c r="F318" s="350" t="s">
        <v>1085</v>
      </c>
      <c r="G318" s="301" t="s">
        <v>935</v>
      </c>
      <c r="H318" s="301" t="s">
        <v>934</v>
      </c>
      <c r="I318" s="369">
        <v>1000000</v>
      </c>
      <c r="J318" s="295">
        <f>-K2623/0.0833333333333333</f>
        <v>0</v>
      </c>
      <c r="K318" s="295"/>
      <c r="L318" s="357">
        <v>44657</v>
      </c>
      <c r="M318" s="357">
        <v>44682</v>
      </c>
      <c r="N318" s="292">
        <v>45777</v>
      </c>
      <c r="O318" s="298">
        <f>YEAR(N318)</f>
        <v>2025</v>
      </c>
      <c r="P318" s="298">
        <f>MONTH(N318)</f>
        <v>4</v>
      </c>
      <c r="Q318" s="299" t="str">
        <f>IF(P318&gt;9,CONCATENATE(O318,P318),CONCATENATE(O318,"0",P318))</f>
        <v>202504</v>
      </c>
      <c r="R318" s="323" t="s">
        <v>162</v>
      </c>
      <c r="S318" s="358">
        <v>0</v>
      </c>
      <c r="T318" s="358">
        <v>0</v>
      </c>
      <c r="U318" s="344"/>
      <c r="V318" s="280"/>
      <c r="W318" s="279"/>
      <c r="X318" s="280"/>
      <c r="Y31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279"/>
      <c r="AA318" s="279"/>
      <c r="AB318" s="279"/>
      <c r="AC318" s="279"/>
      <c r="AD318" s="279"/>
      <c r="AE318" s="279"/>
      <c r="AF318" s="279"/>
      <c r="AG318" s="279"/>
      <c r="AH318" s="279"/>
      <c r="AI318" s="279"/>
      <c r="AJ318" s="279"/>
      <c r="AK318" s="279"/>
      <c r="AL318" s="279"/>
      <c r="AM318" s="279"/>
      <c r="AN318" s="279"/>
      <c r="AO318" s="279"/>
      <c r="AP318" s="279"/>
      <c r="AQ318" s="279"/>
      <c r="AR318" s="279"/>
    </row>
    <row r="319" spans="1:44" ht="43.5" hidden="1" customHeight="1" x14ac:dyDescent="0.2">
      <c r="A319" s="303" t="s">
        <v>573</v>
      </c>
      <c r="B319" s="288"/>
      <c r="C319" s="314"/>
      <c r="D319" s="288" t="s">
        <v>710</v>
      </c>
      <c r="E319" s="288" t="s">
        <v>57</v>
      </c>
      <c r="F319" s="253" t="s">
        <v>22</v>
      </c>
      <c r="G319" s="288" t="s">
        <v>711</v>
      </c>
      <c r="H319" s="288" t="s">
        <v>712</v>
      </c>
      <c r="I319" s="367">
        <v>124320</v>
      </c>
      <c r="J319" s="255">
        <f>-K2551/0.0833333333333333</f>
        <v>0</v>
      </c>
      <c r="K319" s="255"/>
      <c r="L319" s="256">
        <v>44132</v>
      </c>
      <c r="M319" s="256">
        <v>44002</v>
      </c>
      <c r="N319" s="256">
        <v>45827</v>
      </c>
      <c r="O319" s="274">
        <f>YEAR(N319)</f>
        <v>2025</v>
      </c>
      <c r="P319" s="273">
        <f>MONTH(N319)</f>
        <v>6</v>
      </c>
      <c r="Q319" s="270" t="str">
        <f>IF(P319&gt;9,CONCATENATE(O319,P319),CONCATENATE(O319,"0",P319))</f>
        <v>202506</v>
      </c>
      <c r="R319" s="257">
        <v>0</v>
      </c>
      <c r="S319" s="258">
        <v>0</v>
      </c>
      <c r="T319" s="258">
        <v>0</v>
      </c>
      <c r="U319" s="340"/>
      <c r="V319" s="289"/>
      <c r="W319" s="287"/>
      <c r="X319" s="289"/>
      <c r="Y319" s="29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06"/>
      <c r="AA319" s="287"/>
      <c r="AB319" s="287"/>
      <c r="AC319" s="287"/>
      <c r="AD319" s="287"/>
      <c r="AE319" s="287"/>
      <c r="AF319" s="287"/>
      <c r="AG319" s="287"/>
      <c r="AH319" s="287"/>
      <c r="AI319" s="287"/>
      <c r="AJ319" s="287"/>
      <c r="AK319" s="287"/>
      <c r="AL319" s="287"/>
      <c r="AM319" s="287"/>
      <c r="AN319" s="287"/>
      <c r="AO319" s="287"/>
      <c r="AP319" s="287"/>
      <c r="AQ319" s="287"/>
      <c r="AR319" s="287"/>
    </row>
    <row r="320" spans="1:44" ht="43.5" hidden="1" customHeight="1" x14ac:dyDescent="0.2">
      <c r="A320" s="302" t="s">
        <v>32</v>
      </c>
      <c r="B320" s="302"/>
      <c r="C320" s="294"/>
      <c r="D320" s="301" t="s">
        <v>1384</v>
      </c>
      <c r="E320" s="302" t="s">
        <v>1187</v>
      </c>
      <c r="F320" s="286" t="s">
        <v>22</v>
      </c>
      <c r="G320" s="302" t="s">
        <v>1202</v>
      </c>
      <c r="H320" s="302" t="s">
        <v>1203</v>
      </c>
      <c r="I320" s="364">
        <v>161250</v>
      </c>
      <c r="J320" s="295"/>
      <c r="K320" s="295"/>
      <c r="L320" s="296">
        <v>44909</v>
      </c>
      <c r="M320" s="296">
        <v>44741</v>
      </c>
      <c r="N320" s="296">
        <v>45836</v>
      </c>
      <c r="O320" s="307"/>
      <c r="P320" s="325"/>
      <c r="Q320" s="308"/>
      <c r="R320" s="285">
        <v>0</v>
      </c>
      <c r="S320" s="300">
        <v>0</v>
      </c>
      <c r="T320" s="300">
        <v>0</v>
      </c>
      <c r="U320" s="339"/>
      <c r="V320" s="280"/>
      <c r="W320" s="280"/>
      <c r="X320" s="324"/>
      <c r="Y320" s="301"/>
      <c r="Z320" s="324"/>
      <c r="AA320" s="280"/>
      <c r="AB320" s="280"/>
      <c r="AC320" s="280"/>
      <c r="AD320" s="280"/>
      <c r="AE320" s="280"/>
      <c r="AF320" s="280"/>
      <c r="AG320" s="280"/>
      <c r="AH320" s="280"/>
      <c r="AI320" s="280"/>
      <c r="AJ320" s="280"/>
      <c r="AK320" s="280"/>
      <c r="AL320" s="280"/>
      <c r="AM320" s="280"/>
      <c r="AN320" s="280"/>
      <c r="AO320" s="280"/>
      <c r="AP320" s="280"/>
      <c r="AQ320" s="280"/>
      <c r="AR320" s="280"/>
    </row>
    <row r="321" spans="1:44" ht="43.5" hidden="1" customHeight="1" x14ac:dyDescent="0.2">
      <c r="A321" s="302" t="s">
        <v>736</v>
      </c>
      <c r="B321" s="302"/>
      <c r="C321" s="294"/>
      <c r="D321" s="301" t="s">
        <v>1097</v>
      </c>
      <c r="E321" s="302" t="s">
        <v>57</v>
      </c>
      <c r="F321" s="286" t="s">
        <v>22</v>
      </c>
      <c r="G321" s="302" t="s">
        <v>1098</v>
      </c>
      <c r="H321" s="302" t="s">
        <v>461</v>
      </c>
      <c r="I321" s="364">
        <v>1005750</v>
      </c>
      <c r="J321" s="295">
        <f>-K2634/0.0833333333333333</f>
        <v>0</v>
      </c>
      <c r="K321" s="295"/>
      <c r="L321" s="296">
        <v>44636</v>
      </c>
      <c r="M321" s="296">
        <v>44743</v>
      </c>
      <c r="N321" s="297">
        <v>45838</v>
      </c>
      <c r="O321" s="307">
        <f>YEAR(N321)</f>
        <v>2025</v>
      </c>
      <c r="P321" s="355">
        <f>MONTH(N321)</f>
        <v>6</v>
      </c>
      <c r="Q321" s="356" t="str">
        <f>IF(P321&gt;9,CONCATENATE(O321,P321),CONCATENATE(O321,"0",P321))</f>
        <v>202506</v>
      </c>
      <c r="R321" s="285" t="s">
        <v>810</v>
      </c>
      <c r="S321" s="300">
        <v>0</v>
      </c>
      <c r="T321" s="300">
        <v>0</v>
      </c>
      <c r="U321" s="344"/>
      <c r="V321" s="279"/>
      <c r="W321" s="279"/>
      <c r="X321" s="279"/>
      <c r="Y32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24"/>
      <c r="AA321" s="279"/>
      <c r="AB321" s="279"/>
      <c r="AC321" s="279"/>
      <c r="AD321" s="279"/>
      <c r="AE321" s="279"/>
      <c r="AF321" s="279"/>
      <c r="AG321" s="279"/>
      <c r="AH321" s="279"/>
      <c r="AI321" s="279"/>
      <c r="AJ321" s="279"/>
      <c r="AK321" s="279"/>
      <c r="AL321" s="279"/>
      <c r="AM321" s="279"/>
      <c r="AN321" s="279"/>
      <c r="AO321" s="279"/>
      <c r="AP321" s="279"/>
      <c r="AQ321" s="279"/>
      <c r="AR321" s="279"/>
    </row>
    <row r="322" spans="1:44" ht="43.5" hidden="1" customHeight="1" x14ac:dyDescent="0.2">
      <c r="A322" s="302" t="s">
        <v>381</v>
      </c>
      <c r="B322" s="302"/>
      <c r="C322" s="294"/>
      <c r="D322" s="301" t="s">
        <v>1326</v>
      </c>
      <c r="E322" s="302" t="s">
        <v>1192</v>
      </c>
      <c r="F322" s="286" t="s">
        <v>1323</v>
      </c>
      <c r="G322" s="302" t="s">
        <v>1324</v>
      </c>
      <c r="H322" s="302" t="s">
        <v>1325</v>
      </c>
      <c r="I322" s="364">
        <v>3000000</v>
      </c>
      <c r="J322" s="295">
        <f>-K2643/0.0833333333333333</f>
        <v>0</v>
      </c>
      <c r="K322" s="295"/>
      <c r="L322" s="296">
        <v>44853</v>
      </c>
      <c r="M322" s="296">
        <v>44853</v>
      </c>
      <c r="N322" s="296">
        <v>45871</v>
      </c>
      <c r="O322" s="307">
        <f>YEAR(N322)</f>
        <v>2025</v>
      </c>
      <c r="P322" s="325">
        <f>MONTH(N322)</f>
        <v>8</v>
      </c>
      <c r="Q322" s="308" t="str">
        <f>IF(P322&gt;9,CONCATENATE(O322,P322),CONCATENATE(O322,"0",P322))</f>
        <v>202508</v>
      </c>
      <c r="R322" s="285">
        <v>0</v>
      </c>
      <c r="S322" s="300">
        <v>0.09</v>
      </c>
      <c r="T322" s="300">
        <v>0.05</v>
      </c>
      <c r="U322" s="339"/>
      <c r="V322" s="280"/>
      <c r="W322" s="280"/>
      <c r="X322" s="324"/>
      <c r="Y32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324"/>
      <c r="AA322" s="280"/>
      <c r="AB322" s="280"/>
      <c r="AC322" s="280"/>
      <c r="AD322" s="280"/>
      <c r="AE322" s="280"/>
      <c r="AF322" s="280"/>
      <c r="AG322" s="280"/>
      <c r="AH322" s="280"/>
      <c r="AI322" s="280"/>
      <c r="AJ322" s="280"/>
      <c r="AK322" s="280"/>
      <c r="AL322" s="280"/>
      <c r="AM322" s="280"/>
      <c r="AN322" s="280"/>
      <c r="AO322" s="280"/>
      <c r="AP322" s="280"/>
      <c r="AQ322" s="280"/>
      <c r="AR322" s="280"/>
    </row>
    <row r="323" spans="1:44" ht="43.5" hidden="1" customHeight="1" x14ac:dyDescent="0.2">
      <c r="A323" s="288" t="s">
        <v>32</v>
      </c>
      <c r="B323" s="303"/>
      <c r="C323" s="294"/>
      <c r="D323" s="303" t="s">
        <v>650</v>
      </c>
      <c r="E323" s="302" t="s">
        <v>67</v>
      </c>
      <c r="F323" s="291" t="s">
        <v>18</v>
      </c>
      <c r="G323" s="303" t="s">
        <v>651</v>
      </c>
      <c r="H323" s="303" t="s">
        <v>652</v>
      </c>
      <c r="I323" s="366">
        <v>133843.07</v>
      </c>
      <c r="J323" s="309">
        <f>-K2541/0.0833333333333333</f>
        <v>0</v>
      </c>
      <c r="K323" s="309"/>
      <c r="L323" s="292">
        <v>44076</v>
      </c>
      <c r="M323" s="292">
        <v>44076</v>
      </c>
      <c r="N323" s="292">
        <v>45901</v>
      </c>
      <c r="O323" s="310">
        <f>YEAR(N323)</f>
        <v>2025</v>
      </c>
      <c r="P323" s="298">
        <f>MONTH(N323)</f>
        <v>9</v>
      </c>
      <c r="Q323" s="311" t="str">
        <f>IF(P323&gt;9,CONCATENATE(O323,P323),CONCATENATE(O323,"0",P323))</f>
        <v>202509</v>
      </c>
      <c r="R323" s="285">
        <v>0</v>
      </c>
      <c r="S323" s="312">
        <v>0</v>
      </c>
      <c r="T323" s="312">
        <v>0</v>
      </c>
      <c r="U323" s="343"/>
      <c r="V323" s="279"/>
      <c r="W323" s="279"/>
      <c r="X323" s="279"/>
      <c r="Y32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324"/>
      <c r="AA323" s="280"/>
      <c r="AB323" s="280"/>
      <c r="AC323" s="280"/>
      <c r="AD323" s="280"/>
      <c r="AE323" s="280"/>
      <c r="AF323" s="280"/>
      <c r="AG323" s="280"/>
      <c r="AH323" s="280"/>
      <c r="AI323" s="280"/>
      <c r="AJ323" s="280"/>
      <c r="AK323" s="280"/>
      <c r="AL323" s="280"/>
      <c r="AM323" s="280"/>
      <c r="AN323" s="280"/>
      <c r="AO323" s="280"/>
      <c r="AP323" s="280"/>
      <c r="AQ323" s="280"/>
      <c r="AR323" s="280"/>
    </row>
    <row r="324" spans="1:44" ht="43.5" hidden="1" customHeight="1" x14ac:dyDescent="0.2">
      <c r="A324" s="293" t="s">
        <v>248</v>
      </c>
      <c r="B324" s="302"/>
      <c r="C324" s="294"/>
      <c r="D324" s="301" t="s">
        <v>308</v>
      </c>
      <c r="E324" s="293" t="s">
        <v>58</v>
      </c>
      <c r="F324" s="286" t="s">
        <v>22</v>
      </c>
      <c r="G324" s="302" t="s">
        <v>309</v>
      </c>
      <c r="H324" s="302" t="s">
        <v>310</v>
      </c>
      <c r="I324" s="364">
        <v>3906933.5</v>
      </c>
      <c r="J324" s="295">
        <f>-K2421/0.0833333333333333</f>
        <v>0</v>
      </c>
      <c r="K324" s="295"/>
      <c r="L324" s="296">
        <v>42669</v>
      </c>
      <c r="M324" s="296">
        <v>42669</v>
      </c>
      <c r="N324" s="297">
        <v>45930</v>
      </c>
      <c r="O324" s="298">
        <f>YEAR(N324)</f>
        <v>2025</v>
      </c>
      <c r="P324" s="298">
        <f>MONTH(N324)</f>
        <v>9</v>
      </c>
      <c r="Q324" s="299" t="str">
        <f>IF(P324&gt;9,CONCATENATE(O324,P324),CONCATENATE(O324,"0",P324))</f>
        <v>202509</v>
      </c>
      <c r="R324" s="285">
        <v>0</v>
      </c>
      <c r="S324" s="300">
        <v>0</v>
      </c>
      <c r="T324" s="300">
        <v>0</v>
      </c>
      <c r="U324" s="339"/>
      <c r="V324" s="280"/>
      <c r="W324" s="279"/>
      <c r="X324" s="280"/>
      <c r="Y32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324"/>
      <c r="AA324" s="279"/>
      <c r="AB324" s="279"/>
      <c r="AC324" s="279"/>
      <c r="AD324" s="279"/>
      <c r="AE324" s="279"/>
      <c r="AF324" s="279"/>
      <c r="AG324" s="279"/>
      <c r="AH324" s="279"/>
      <c r="AI324" s="279"/>
      <c r="AJ324" s="279"/>
      <c r="AK324" s="279"/>
      <c r="AL324" s="279"/>
      <c r="AM324" s="279"/>
      <c r="AN324" s="279"/>
      <c r="AO324" s="279"/>
      <c r="AP324" s="279"/>
      <c r="AQ324" s="279"/>
      <c r="AR324" s="280"/>
    </row>
    <row r="325" spans="1:44" ht="43.5" customHeight="1" x14ac:dyDescent="0.2">
      <c r="A325" s="303" t="s">
        <v>511</v>
      </c>
      <c r="B325" s="303"/>
      <c r="C325" s="294"/>
      <c r="D325" s="301" t="s">
        <v>646</v>
      </c>
      <c r="E325" s="303" t="s">
        <v>55</v>
      </c>
      <c r="F325" s="286" t="s">
        <v>647</v>
      </c>
      <c r="G325" s="303" t="s">
        <v>648</v>
      </c>
      <c r="H325" s="303" t="s">
        <v>649</v>
      </c>
      <c r="I325" s="366">
        <v>3454252</v>
      </c>
      <c r="J325" s="309">
        <f>-K2476/0.0833333333333333</f>
        <v>0</v>
      </c>
      <c r="K325" s="309"/>
      <c r="L325" s="292">
        <v>44076</v>
      </c>
      <c r="M325" s="292">
        <v>44105</v>
      </c>
      <c r="N325" s="292">
        <v>45930</v>
      </c>
      <c r="O325" s="310">
        <f>YEAR(N325)</f>
        <v>2025</v>
      </c>
      <c r="P325" s="298">
        <f>MONTH(N325)</f>
        <v>9</v>
      </c>
      <c r="Q325" s="311" t="str">
        <f>IF(P325&gt;9,CONCATENATE(O325,P325),CONCATENATE(O325,"0",P325))</f>
        <v>202509</v>
      </c>
      <c r="R325" s="257" t="s">
        <v>162</v>
      </c>
      <c r="S325" s="312">
        <v>0</v>
      </c>
      <c r="T325" s="312">
        <v>0</v>
      </c>
      <c r="U325" s="339"/>
      <c r="V325" s="279"/>
      <c r="W325" s="279"/>
      <c r="X325" s="279"/>
      <c r="Y325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324"/>
      <c r="AA325" s="280"/>
      <c r="AB325" s="280"/>
      <c r="AC325" s="280"/>
      <c r="AD325" s="280"/>
      <c r="AE325" s="280"/>
      <c r="AF325" s="280"/>
      <c r="AG325" s="280"/>
      <c r="AH325" s="280"/>
      <c r="AI325" s="280"/>
      <c r="AJ325" s="280"/>
      <c r="AK325" s="280"/>
      <c r="AL325" s="280"/>
      <c r="AM325" s="280"/>
      <c r="AN325" s="280"/>
      <c r="AO325" s="280"/>
      <c r="AP325" s="280"/>
      <c r="AQ325" s="280"/>
      <c r="AR325" s="279"/>
    </row>
    <row r="326" spans="1:44" ht="43.5" hidden="1" customHeight="1" x14ac:dyDescent="0.2">
      <c r="A326" s="302" t="s">
        <v>1384</v>
      </c>
      <c r="B326" s="373"/>
      <c r="C326" s="374"/>
      <c r="D326" s="301" t="s">
        <v>1384</v>
      </c>
      <c r="E326" s="302" t="s">
        <v>60</v>
      </c>
      <c r="F326" s="286" t="s">
        <v>18</v>
      </c>
      <c r="G326" s="302" t="s">
        <v>1215</v>
      </c>
      <c r="H326" s="302" t="s">
        <v>1216</v>
      </c>
      <c r="I326" s="364">
        <v>250000</v>
      </c>
      <c r="J326" s="295">
        <f>-K2648/0.0833333333333333</f>
        <v>0</v>
      </c>
      <c r="K326" s="295"/>
      <c r="L326" s="296">
        <v>44902</v>
      </c>
      <c r="M326" s="296">
        <v>44902</v>
      </c>
      <c r="N326" s="296">
        <v>45935</v>
      </c>
      <c r="O326" s="307">
        <f>YEAR(N326)</f>
        <v>2025</v>
      </c>
      <c r="P326" s="325">
        <f>MONTH(N326)</f>
        <v>10</v>
      </c>
      <c r="Q326" s="308" t="str">
        <f>IF(P326&gt;9,CONCATENATE(O326,P326),CONCATENATE(O326,"0",P326))</f>
        <v>202510</v>
      </c>
      <c r="R326" s="285">
        <v>0</v>
      </c>
      <c r="S326" s="300">
        <v>0</v>
      </c>
      <c r="T326" s="300">
        <v>0</v>
      </c>
      <c r="U326" s="339"/>
      <c r="V326" s="280"/>
      <c r="W326" s="280"/>
      <c r="X326" s="324"/>
      <c r="Y32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324"/>
      <c r="AA326" s="280"/>
      <c r="AB326" s="280"/>
      <c r="AC326" s="280"/>
      <c r="AD326" s="280"/>
      <c r="AE326" s="280"/>
      <c r="AF326" s="280"/>
      <c r="AG326" s="280"/>
      <c r="AH326" s="280"/>
      <c r="AI326" s="280"/>
      <c r="AJ326" s="280"/>
      <c r="AK326" s="280"/>
      <c r="AL326" s="280"/>
      <c r="AM326" s="280"/>
      <c r="AN326" s="280"/>
      <c r="AO326" s="280"/>
      <c r="AP326" s="280"/>
      <c r="AQ326" s="280"/>
      <c r="AR326" s="280"/>
    </row>
    <row r="327" spans="1:44" ht="43.5" customHeight="1" x14ac:dyDescent="0.2">
      <c r="A327" s="302" t="s">
        <v>248</v>
      </c>
      <c r="B327" s="302"/>
      <c r="C327" s="294"/>
      <c r="D327" s="301" t="s">
        <v>463</v>
      </c>
      <c r="E327" s="302" t="s">
        <v>60</v>
      </c>
      <c r="F327" s="286" t="s">
        <v>1307</v>
      </c>
      <c r="G327" s="302" t="s">
        <v>1308</v>
      </c>
      <c r="H327" s="302" t="s">
        <v>1309</v>
      </c>
      <c r="I327" s="364">
        <v>2500000</v>
      </c>
      <c r="J327" s="295">
        <f>-K2648/0.0833333333333333</f>
        <v>0</v>
      </c>
      <c r="K327" s="295"/>
      <c r="L327" s="296">
        <v>44853</v>
      </c>
      <c r="M327" s="296">
        <v>44853</v>
      </c>
      <c r="N327" s="296">
        <v>45948</v>
      </c>
      <c r="O327" s="307">
        <f>YEAR(N327)</f>
        <v>2025</v>
      </c>
      <c r="P327" s="325">
        <f>MONTH(N327)</f>
        <v>10</v>
      </c>
      <c r="Q327" s="308" t="str">
        <f>IF(P327&gt;9,CONCATENATE(O327,P327),CONCATENATE(O327,"0",P327))</f>
        <v>202510</v>
      </c>
      <c r="R327" s="285" t="s">
        <v>162</v>
      </c>
      <c r="S327" s="300">
        <v>0</v>
      </c>
      <c r="T327" s="300">
        <v>0</v>
      </c>
      <c r="U327" s="339"/>
      <c r="V327" s="280"/>
      <c r="W327" s="280"/>
      <c r="X327" s="324"/>
      <c r="Y32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24"/>
      <c r="AA327" s="280"/>
      <c r="AB327" s="280"/>
      <c r="AC327" s="280"/>
      <c r="AD327" s="280"/>
      <c r="AE327" s="280"/>
      <c r="AF327" s="280"/>
      <c r="AG327" s="280"/>
      <c r="AH327" s="280"/>
      <c r="AI327" s="280"/>
      <c r="AJ327" s="280"/>
      <c r="AK327" s="280"/>
      <c r="AL327" s="280"/>
      <c r="AM327" s="280"/>
      <c r="AN327" s="280"/>
      <c r="AO327" s="280"/>
      <c r="AP327" s="280"/>
      <c r="AQ327" s="280"/>
      <c r="AR327" s="280"/>
    </row>
    <row r="328" spans="1:44" ht="43.5" customHeight="1" x14ac:dyDescent="0.2">
      <c r="A328" s="302" t="s">
        <v>1384</v>
      </c>
      <c r="B328" s="373" t="s">
        <v>1384</v>
      </c>
      <c r="C328" s="373" t="s">
        <v>1384</v>
      </c>
      <c r="D328" s="301" t="s">
        <v>1384</v>
      </c>
      <c r="E328" s="302" t="s">
        <v>1190</v>
      </c>
      <c r="F328" s="286" t="s">
        <v>1297</v>
      </c>
      <c r="G328" s="302" t="s">
        <v>1296</v>
      </c>
      <c r="H328" s="302" t="s">
        <v>218</v>
      </c>
      <c r="I328" s="364">
        <v>255499</v>
      </c>
      <c r="J328" s="295">
        <f>-K2649/0.0833333333333333</f>
        <v>0</v>
      </c>
      <c r="K328" s="295"/>
      <c r="L328" s="296">
        <v>44853</v>
      </c>
      <c r="M328" s="296">
        <v>44853</v>
      </c>
      <c r="N328" s="296">
        <v>45948</v>
      </c>
      <c r="O328" s="307">
        <f>YEAR(N328)</f>
        <v>2025</v>
      </c>
      <c r="P328" s="325">
        <f>MONTH(N328)</f>
        <v>10</v>
      </c>
      <c r="Q328" s="308" t="str">
        <f>IF(P328&gt;9,CONCATENATE(O328,P328),CONCATENATE(O328,"0",P328))</f>
        <v>202510</v>
      </c>
      <c r="R328" s="285" t="s">
        <v>162</v>
      </c>
      <c r="S328" s="300">
        <v>0.1</v>
      </c>
      <c r="T328" s="300">
        <v>0.1</v>
      </c>
      <c r="U328" s="339"/>
      <c r="V328" s="280"/>
      <c r="W328" s="280"/>
      <c r="X328" s="324"/>
      <c r="Y32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324"/>
      <c r="AA328" s="280"/>
      <c r="AB328" s="280"/>
      <c r="AC328" s="280"/>
      <c r="AD328" s="280"/>
      <c r="AE328" s="280"/>
      <c r="AF328" s="280"/>
      <c r="AG328" s="280"/>
      <c r="AH328" s="280"/>
      <c r="AI328" s="280"/>
      <c r="AJ328" s="280"/>
      <c r="AK328" s="280"/>
      <c r="AL328" s="280"/>
      <c r="AM328" s="280"/>
      <c r="AN328" s="280"/>
      <c r="AO328" s="280"/>
      <c r="AP328" s="280"/>
      <c r="AQ328" s="280"/>
      <c r="AR328" s="280"/>
    </row>
    <row r="329" spans="1:44" ht="43.5" customHeight="1" x14ac:dyDescent="0.2">
      <c r="A329" s="302" t="s">
        <v>1384</v>
      </c>
      <c r="B329" s="373" t="s">
        <v>1384</v>
      </c>
      <c r="C329" s="373" t="s">
        <v>1384</v>
      </c>
      <c r="D329" s="301" t="s">
        <v>1384</v>
      </c>
      <c r="E329" s="302" t="s">
        <v>1190</v>
      </c>
      <c r="F329" s="286" t="s">
        <v>22</v>
      </c>
      <c r="G329" s="302" t="s">
        <v>1302</v>
      </c>
      <c r="H329" s="302" t="s">
        <v>1303</v>
      </c>
      <c r="I329" s="364">
        <v>159000</v>
      </c>
      <c r="J329" s="295">
        <f>-K2650/0.0833333333333333</f>
        <v>0</v>
      </c>
      <c r="K329" s="295"/>
      <c r="L329" s="296">
        <v>44853</v>
      </c>
      <c r="M329" s="296">
        <v>44853</v>
      </c>
      <c r="N329" s="296">
        <v>45948</v>
      </c>
      <c r="O329" s="307">
        <f>YEAR(N329)</f>
        <v>2025</v>
      </c>
      <c r="P329" s="325">
        <f>MONTH(N329)</f>
        <v>10</v>
      </c>
      <c r="Q329" s="308" t="str">
        <f>IF(P329&gt;9,CONCATENATE(O329,P329),CONCATENATE(O329,"0",P329))</f>
        <v>202510</v>
      </c>
      <c r="R329" s="285" t="s">
        <v>162</v>
      </c>
      <c r="S329" s="300">
        <v>0</v>
      </c>
      <c r="T329" s="300">
        <v>0</v>
      </c>
      <c r="U329" s="339"/>
      <c r="V329" s="280"/>
      <c r="W329" s="280"/>
      <c r="X329" s="324"/>
      <c r="Y32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324"/>
      <c r="AA329" s="280"/>
      <c r="AB329" s="280"/>
      <c r="AC329" s="280"/>
      <c r="AD329" s="280"/>
      <c r="AE329" s="280"/>
      <c r="AF329" s="280"/>
      <c r="AG329" s="280"/>
      <c r="AH329" s="280"/>
      <c r="AI329" s="280"/>
      <c r="AJ329" s="280"/>
      <c r="AK329" s="280"/>
      <c r="AL329" s="280"/>
      <c r="AM329" s="280"/>
      <c r="AN329" s="280"/>
      <c r="AO329" s="280"/>
      <c r="AP329" s="280"/>
      <c r="AQ329" s="280"/>
      <c r="AR329" s="280"/>
    </row>
    <row r="330" spans="1:44" ht="43.5" hidden="1" customHeight="1" x14ac:dyDescent="0.2">
      <c r="A330" s="302" t="s">
        <v>248</v>
      </c>
      <c r="B330" s="302"/>
      <c r="C330" s="294"/>
      <c r="D330" s="301" t="s">
        <v>1384</v>
      </c>
      <c r="E330" s="302" t="s">
        <v>60</v>
      </c>
      <c r="F330" s="286" t="s">
        <v>1246</v>
      </c>
      <c r="G330" s="302" t="s">
        <v>1249</v>
      </c>
      <c r="H330" s="302" t="s">
        <v>1247</v>
      </c>
      <c r="I330" s="364">
        <v>200000</v>
      </c>
      <c r="J330" s="295">
        <f>-K2651/0.0833333333333333</f>
        <v>0</v>
      </c>
      <c r="K330" s="295"/>
      <c r="L330" s="296">
        <v>44867</v>
      </c>
      <c r="M330" s="296">
        <v>44867</v>
      </c>
      <c r="N330" s="296">
        <v>45962</v>
      </c>
      <c r="O330" s="307">
        <f>YEAR(N330)</f>
        <v>2025</v>
      </c>
      <c r="P330" s="325">
        <f>MONTH(N330)</f>
        <v>11</v>
      </c>
      <c r="Q330" s="308" t="str">
        <f>IF(P330&gt;9,CONCATENATE(O330,P330),CONCATENATE(O330,"0",P330))</f>
        <v>202511</v>
      </c>
      <c r="R330" s="285" t="s">
        <v>1248</v>
      </c>
      <c r="S330" s="300">
        <v>0</v>
      </c>
      <c r="T330" s="300">
        <v>0</v>
      </c>
      <c r="U330" s="344"/>
      <c r="V330" s="280"/>
      <c r="W330" s="280"/>
      <c r="X330" s="324"/>
      <c r="Y33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324"/>
      <c r="AA330" s="280"/>
      <c r="AB330" s="280"/>
      <c r="AC330" s="280"/>
      <c r="AD330" s="280"/>
      <c r="AE330" s="280"/>
      <c r="AF330" s="280"/>
      <c r="AG330" s="280"/>
      <c r="AH330" s="280"/>
      <c r="AI330" s="280"/>
      <c r="AJ330" s="280"/>
      <c r="AK330" s="280"/>
      <c r="AL330" s="280"/>
      <c r="AM330" s="280"/>
      <c r="AN330" s="280"/>
      <c r="AO330" s="280"/>
      <c r="AP330" s="280"/>
      <c r="AQ330" s="280"/>
      <c r="AR330" s="280"/>
    </row>
    <row r="331" spans="1:44" ht="43.5" hidden="1" customHeight="1" x14ac:dyDescent="0.2">
      <c r="A331" s="302" t="s">
        <v>248</v>
      </c>
      <c r="B331" s="302"/>
      <c r="C331" s="294"/>
      <c r="D331" s="302" t="s">
        <v>336</v>
      </c>
      <c r="E331" s="302" t="s">
        <v>60</v>
      </c>
      <c r="F331" s="286" t="s">
        <v>18</v>
      </c>
      <c r="G331" s="302" t="s">
        <v>1272</v>
      </c>
      <c r="H331" s="302" t="s">
        <v>1273</v>
      </c>
      <c r="I331" s="364">
        <v>300000</v>
      </c>
      <c r="J331" s="295">
        <f>-K2652/0.0833333333333333</f>
        <v>0</v>
      </c>
      <c r="K331" s="295"/>
      <c r="L331" s="296">
        <v>44867</v>
      </c>
      <c r="M331" s="296">
        <v>44867</v>
      </c>
      <c r="N331" s="296">
        <v>45962</v>
      </c>
      <c r="O331" s="307">
        <f>YEAR(N331)</f>
        <v>2025</v>
      </c>
      <c r="P331" s="325">
        <f>MONTH(N331)</f>
        <v>11</v>
      </c>
      <c r="Q331" s="308" t="str">
        <f>IF(P331&gt;9,CONCATENATE(O331,P331),CONCATENATE(O331,"0",P331))</f>
        <v>202511</v>
      </c>
      <c r="R331" s="285">
        <v>0</v>
      </c>
      <c r="S331" s="300">
        <v>0</v>
      </c>
      <c r="T331" s="300">
        <v>0</v>
      </c>
      <c r="U331" s="339"/>
      <c r="V331" s="280"/>
      <c r="W331" s="280"/>
      <c r="X331" s="324"/>
      <c r="Y33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324"/>
      <c r="AA331" s="280"/>
      <c r="AB331" s="280"/>
      <c r="AC331" s="280"/>
      <c r="AD331" s="280"/>
      <c r="AE331" s="280"/>
      <c r="AF331" s="280"/>
      <c r="AG331" s="280"/>
      <c r="AH331" s="280"/>
      <c r="AI331" s="280"/>
      <c r="AJ331" s="280"/>
      <c r="AK331" s="280"/>
      <c r="AL331" s="280"/>
      <c r="AM331" s="280"/>
      <c r="AN331" s="280"/>
      <c r="AO331" s="280"/>
      <c r="AP331" s="280"/>
      <c r="AQ331" s="280"/>
      <c r="AR331" s="280"/>
    </row>
    <row r="332" spans="1:44" ht="43.5" hidden="1" customHeight="1" x14ac:dyDescent="0.2">
      <c r="A332" s="293" t="s">
        <v>248</v>
      </c>
      <c r="B332" s="302"/>
      <c r="C332" s="294"/>
      <c r="D332" s="301" t="s">
        <v>674</v>
      </c>
      <c r="E332" s="293" t="s">
        <v>58</v>
      </c>
      <c r="F332" s="286" t="s">
        <v>22</v>
      </c>
      <c r="G332" s="302" t="s">
        <v>675</v>
      </c>
      <c r="H332" s="302" t="s">
        <v>378</v>
      </c>
      <c r="I332" s="364">
        <v>350000</v>
      </c>
      <c r="J332" s="295">
        <f>-K2627/0.0833333333333333</f>
        <v>0</v>
      </c>
      <c r="K332" s="295"/>
      <c r="L332" s="296">
        <v>44188</v>
      </c>
      <c r="M332" s="296">
        <v>44188</v>
      </c>
      <c r="N332" s="297">
        <v>46013</v>
      </c>
      <c r="O332" s="298">
        <f>YEAR(N332)</f>
        <v>2025</v>
      </c>
      <c r="P332" s="298">
        <f>MONTH(N332)</f>
        <v>12</v>
      </c>
      <c r="Q332" s="299" t="str">
        <f>IF(P332&gt;9,CONCATENATE(O332,P332),CONCATENATE(O332,"0",P332))</f>
        <v>202512</v>
      </c>
      <c r="R332" s="285">
        <v>0</v>
      </c>
      <c r="S332" s="300">
        <v>0</v>
      </c>
      <c r="T332" s="300">
        <v>0</v>
      </c>
      <c r="U332" s="344"/>
      <c r="V332" s="280"/>
      <c r="W332" s="279"/>
      <c r="X332" s="280"/>
      <c r="Y33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24"/>
      <c r="AA332" s="279"/>
      <c r="AB332" s="279"/>
      <c r="AC332" s="279"/>
      <c r="AD332" s="279"/>
      <c r="AE332" s="279"/>
      <c r="AF332" s="279"/>
      <c r="AG332" s="279"/>
      <c r="AH332" s="279"/>
      <c r="AI332" s="279"/>
      <c r="AJ332" s="279"/>
      <c r="AK332" s="279"/>
      <c r="AL332" s="279"/>
      <c r="AM332" s="279"/>
      <c r="AN332" s="279"/>
      <c r="AO332" s="279"/>
      <c r="AP332" s="279"/>
      <c r="AQ332" s="279"/>
      <c r="AR332" s="280"/>
    </row>
    <row r="333" spans="1:44" ht="43.5" hidden="1" customHeight="1" x14ac:dyDescent="0.2">
      <c r="A333" s="293" t="s">
        <v>248</v>
      </c>
      <c r="B333" s="293"/>
      <c r="C333" s="314"/>
      <c r="D333" s="290" t="s">
        <v>671</v>
      </c>
      <c r="E333" s="302" t="s">
        <v>60</v>
      </c>
      <c r="F333" s="259" t="s">
        <v>672</v>
      </c>
      <c r="G333" s="293" t="s">
        <v>673</v>
      </c>
      <c r="H333" s="293" t="s">
        <v>185</v>
      </c>
      <c r="I333" s="365">
        <v>45000</v>
      </c>
      <c r="J333" s="260">
        <f>-K2622/0.0833333333333333</f>
        <v>0</v>
      </c>
      <c r="K333" s="260"/>
      <c r="L333" s="261">
        <v>44188</v>
      </c>
      <c r="M333" s="261">
        <v>44188</v>
      </c>
      <c r="N333" s="262">
        <v>46013</v>
      </c>
      <c r="O333" s="273">
        <f>YEAR(N333)</f>
        <v>2025</v>
      </c>
      <c r="P333" s="273">
        <f>MONTH(N333)</f>
        <v>12</v>
      </c>
      <c r="Q333" s="267" t="str">
        <f>IF(P333&gt;9,CONCATENATE(O333,P333),CONCATENATE(O333,"0",P333))</f>
        <v>202512</v>
      </c>
      <c r="R333" s="257">
        <v>0</v>
      </c>
      <c r="S333" s="263">
        <v>0</v>
      </c>
      <c r="T333" s="263">
        <v>0</v>
      </c>
      <c r="U333" s="342"/>
      <c r="V333" s="289"/>
      <c r="W333" s="287"/>
      <c r="X333" s="289"/>
      <c r="Y33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306"/>
      <c r="AA333" s="287"/>
      <c r="AB333" s="287"/>
      <c r="AC333" s="287"/>
      <c r="AD333" s="287"/>
      <c r="AE333" s="287"/>
      <c r="AF333" s="287"/>
      <c r="AG333" s="287"/>
      <c r="AH333" s="287"/>
      <c r="AI333" s="287"/>
      <c r="AJ333" s="287"/>
      <c r="AK333" s="287"/>
      <c r="AL333" s="287"/>
      <c r="AM333" s="287"/>
      <c r="AN333" s="287"/>
      <c r="AO333" s="287"/>
      <c r="AP333" s="287"/>
      <c r="AQ333" s="287"/>
      <c r="AR333" s="289"/>
    </row>
    <row r="334" spans="1:44" ht="43.5" customHeight="1" x14ac:dyDescent="0.2">
      <c r="A334" s="302" t="s">
        <v>381</v>
      </c>
      <c r="B334" s="302"/>
      <c r="C334" s="294"/>
      <c r="D334" s="301" t="s">
        <v>1384</v>
      </c>
      <c r="E334" s="302" t="s">
        <v>56</v>
      </c>
      <c r="F334" s="286" t="s">
        <v>1238</v>
      </c>
      <c r="G334" s="302" t="s">
        <v>1239</v>
      </c>
      <c r="H334" s="302" t="s">
        <v>1240</v>
      </c>
      <c r="I334" s="364">
        <v>32000000</v>
      </c>
      <c r="J334" s="295">
        <f>-K2655/0.0833333333333333</f>
        <v>0</v>
      </c>
      <c r="K334" s="295"/>
      <c r="L334" s="296">
        <v>44902</v>
      </c>
      <c r="M334" s="296">
        <v>44927</v>
      </c>
      <c r="N334" s="296">
        <v>46022</v>
      </c>
      <c r="O334" s="307">
        <f>YEAR(N334)</f>
        <v>2025</v>
      </c>
      <c r="P334" s="325">
        <f>MONTH(N334)</f>
        <v>12</v>
      </c>
      <c r="Q334" s="308" t="str">
        <f>IF(P334&gt;9,CONCATENATE(O334,P334),CONCATENATE(O334,"0",P334))</f>
        <v>202512</v>
      </c>
      <c r="R334" s="296" t="s">
        <v>162</v>
      </c>
      <c r="S334" s="300">
        <v>0</v>
      </c>
      <c r="T334" s="300">
        <v>0</v>
      </c>
      <c r="U334" s="339"/>
      <c r="V334" s="280"/>
      <c r="W334" s="280"/>
      <c r="X334" s="324"/>
      <c r="Y33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324"/>
      <c r="AA334" s="280"/>
      <c r="AB334" s="280"/>
      <c r="AC334" s="280"/>
      <c r="AD334" s="280"/>
      <c r="AE334" s="280"/>
      <c r="AF334" s="280"/>
      <c r="AG334" s="280"/>
      <c r="AH334" s="280"/>
      <c r="AI334" s="280"/>
      <c r="AJ334" s="280"/>
      <c r="AK334" s="280"/>
      <c r="AL334" s="280"/>
      <c r="AM334" s="280"/>
      <c r="AN334" s="280"/>
      <c r="AO334" s="280"/>
      <c r="AP334" s="280"/>
      <c r="AQ334" s="280"/>
      <c r="AR334" s="280"/>
    </row>
    <row r="335" spans="1:44" ht="43.5" hidden="1" customHeight="1" x14ac:dyDescent="0.2">
      <c r="A335" s="302" t="s">
        <v>1384</v>
      </c>
      <c r="B335" s="302" t="s">
        <v>1384</v>
      </c>
      <c r="C335" s="302" t="s">
        <v>1384</v>
      </c>
      <c r="D335" s="301" t="s">
        <v>1384</v>
      </c>
      <c r="E335" s="302" t="s">
        <v>65</v>
      </c>
      <c r="F335" s="286" t="s">
        <v>1341</v>
      </c>
      <c r="G335" s="302" t="s">
        <v>1336</v>
      </c>
      <c r="H335" s="302" t="s">
        <v>1337</v>
      </c>
      <c r="I335" s="364">
        <v>171617126</v>
      </c>
      <c r="J335" s="295">
        <f>-K2656/0.0833333333333333</f>
        <v>0</v>
      </c>
      <c r="K335" s="295"/>
      <c r="L335" s="261">
        <v>44825</v>
      </c>
      <c r="M335" s="296">
        <v>44927</v>
      </c>
      <c r="N335" s="296">
        <v>46022</v>
      </c>
      <c r="O335" s="307">
        <f>YEAR(N335)</f>
        <v>2025</v>
      </c>
      <c r="P335" s="325">
        <f>MONTH(N335)</f>
        <v>12</v>
      </c>
      <c r="Q335" s="308" t="str">
        <f>IF(P335&gt;9,CONCATENATE(O335,P335),CONCATENATE(O335,"0",P335))</f>
        <v>202512</v>
      </c>
      <c r="R335" s="285" t="s">
        <v>83</v>
      </c>
      <c r="S335" s="300">
        <v>0.1</v>
      </c>
      <c r="T335" s="300">
        <v>0.1</v>
      </c>
      <c r="U335" s="339"/>
      <c r="V335" s="280"/>
      <c r="W335" s="280"/>
      <c r="X335" s="324"/>
      <c r="Y33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324"/>
      <c r="AA335" s="280"/>
      <c r="AB335" s="280"/>
      <c r="AC335" s="280"/>
      <c r="AD335" s="280"/>
      <c r="AE335" s="280"/>
      <c r="AF335" s="280"/>
      <c r="AG335" s="280"/>
      <c r="AH335" s="280"/>
      <c r="AI335" s="280"/>
      <c r="AJ335" s="280"/>
      <c r="AK335" s="280"/>
      <c r="AL335" s="280"/>
      <c r="AM335" s="280"/>
      <c r="AN335" s="280"/>
      <c r="AO335" s="280"/>
      <c r="AP335" s="280"/>
      <c r="AQ335" s="280"/>
      <c r="AR335" s="280"/>
    </row>
    <row r="336" spans="1:44" ht="43.5" hidden="1" customHeight="1" x14ac:dyDescent="0.2">
      <c r="A336" s="302" t="s">
        <v>1384</v>
      </c>
      <c r="B336" s="302" t="s">
        <v>1384</v>
      </c>
      <c r="C336" s="302" t="s">
        <v>1384</v>
      </c>
      <c r="D336" s="301" t="s">
        <v>1384</v>
      </c>
      <c r="E336" s="302" t="s">
        <v>65</v>
      </c>
      <c r="F336" s="286" t="s">
        <v>1342</v>
      </c>
      <c r="G336" s="302" t="s">
        <v>1343</v>
      </c>
      <c r="H336" s="302" t="s">
        <v>1344</v>
      </c>
      <c r="I336" s="364">
        <v>128017700</v>
      </c>
      <c r="J336" s="295">
        <f>-K2657/0.0833333333333333</f>
        <v>0</v>
      </c>
      <c r="K336" s="295"/>
      <c r="L336" s="261">
        <v>44825</v>
      </c>
      <c r="M336" s="296">
        <v>44927</v>
      </c>
      <c r="N336" s="296">
        <v>46022</v>
      </c>
      <c r="O336" s="307">
        <f>YEAR(N336)</f>
        <v>2025</v>
      </c>
      <c r="P336" s="325">
        <f>MONTH(N336)</f>
        <v>12</v>
      </c>
      <c r="Q336" s="308" t="str">
        <f>IF(P336&gt;9,CONCATENATE(O336,P336),CONCATENATE(O336,"0",P336))</f>
        <v>202512</v>
      </c>
      <c r="R336" s="285" t="s">
        <v>83</v>
      </c>
      <c r="S336" s="300">
        <v>0.1</v>
      </c>
      <c r="T336" s="300">
        <v>0.1</v>
      </c>
      <c r="U336" s="339"/>
      <c r="V336" s="280"/>
      <c r="W336" s="280"/>
      <c r="X336" s="324"/>
      <c r="Y33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24"/>
      <c r="AA336" s="280"/>
      <c r="AB336" s="280"/>
      <c r="AC336" s="280"/>
      <c r="AD336" s="280"/>
      <c r="AE336" s="280"/>
      <c r="AF336" s="280"/>
      <c r="AG336" s="280"/>
      <c r="AH336" s="280"/>
      <c r="AI336" s="280"/>
      <c r="AJ336" s="280"/>
      <c r="AK336" s="280"/>
      <c r="AL336" s="280"/>
      <c r="AM336" s="280"/>
      <c r="AN336" s="280"/>
      <c r="AO336" s="280"/>
      <c r="AP336" s="280"/>
      <c r="AQ336" s="280"/>
      <c r="AR336" s="280"/>
    </row>
    <row r="337" spans="1:44" ht="43.5" hidden="1" customHeight="1" x14ac:dyDescent="0.2">
      <c r="A337" s="302" t="s">
        <v>1384</v>
      </c>
      <c r="B337" s="302" t="s">
        <v>1384</v>
      </c>
      <c r="C337" s="302" t="s">
        <v>1384</v>
      </c>
      <c r="D337" s="301" t="s">
        <v>1384</v>
      </c>
      <c r="E337" s="302" t="s">
        <v>65</v>
      </c>
      <c r="F337" s="286" t="s">
        <v>1345</v>
      </c>
      <c r="G337" s="302" t="s">
        <v>1346</v>
      </c>
      <c r="H337" s="302" t="s">
        <v>1337</v>
      </c>
      <c r="I337" s="364">
        <v>138639648</v>
      </c>
      <c r="J337" s="295">
        <f>-K2658/0.0833333333333333</f>
        <v>0</v>
      </c>
      <c r="K337" s="295"/>
      <c r="L337" s="261">
        <v>44825</v>
      </c>
      <c r="M337" s="296">
        <v>44927</v>
      </c>
      <c r="N337" s="296">
        <v>46022</v>
      </c>
      <c r="O337" s="307">
        <f>YEAR(N337)</f>
        <v>2025</v>
      </c>
      <c r="P337" s="325">
        <f>MONTH(N337)</f>
        <v>12</v>
      </c>
      <c r="Q337" s="308" t="str">
        <f>IF(P337&gt;9,CONCATENATE(O337,P337),CONCATENATE(O337,"0",P337))</f>
        <v>202512</v>
      </c>
      <c r="R337" s="285" t="s">
        <v>83</v>
      </c>
      <c r="S337" s="300">
        <v>0.1</v>
      </c>
      <c r="T337" s="300">
        <v>0.1</v>
      </c>
      <c r="U337" s="339"/>
      <c r="V337" s="280"/>
      <c r="W337" s="280"/>
      <c r="X337" s="324"/>
      <c r="Y33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324"/>
      <c r="AA337" s="280"/>
      <c r="AB337" s="280"/>
      <c r="AC337" s="280"/>
      <c r="AD337" s="280"/>
      <c r="AE337" s="280"/>
      <c r="AF337" s="280"/>
      <c r="AG337" s="280"/>
      <c r="AH337" s="280"/>
      <c r="AI337" s="280"/>
      <c r="AJ337" s="280"/>
      <c r="AK337" s="280"/>
      <c r="AL337" s="280"/>
      <c r="AM337" s="280"/>
      <c r="AN337" s="280"/>
      <c r="AO337" s="280"/>
      <c r="AP337" s="280"/>
      <c r="AQ337" s="280"/>
      <c r="AR337" s="280"/>
    </row>
    <row r="338" spans="1:44" ht="43.5" hidden="1" customHeight="1" x14ac:dyDescent="0.2">
      <c r="A338" s="302" t="s">
        <v>1384</v>
      </c>
      <c r="B338" s="302" t="s">
        <v>1384</v>
      </c>
      <c r="C338" s="302" t="s">
        <v>1384</v>
      </c>
      <c r="D338" s="301" t="s">
        <v>1384</v>
      </c>
      <c r="E338" s="302" t="s">
        <v>65</v>
      </c>
      <c r="F338" s="286" t="s">
        <v>1341</v>
      </c>
      <c r="G338" s="302" t="s">
        <v>1336</v>
      </c>
      <c r="H338" s="302" t="s">
        <v>1338</v>
      </c>
      <c r="I338" s="364">
        <v>337983559</v>
      </c>
      <c r="J338" s="295">
        <f>-K2659/0.0833333333333333</f>
        <v>0</v>
      </c>
      <c r="K338" s="295"/>
      <c r="L338" s="261">
        <v>44825</v>
      </c>
      <c r="M338" s="296">
        <v>44927</v>
      </c>
      <c r="N338" s="296">
        <v>46023</v>
      </c>
      <c r="O338" s="307">
        <f>YEAR(N338)</f>
        <v>2026</v>
      </c>
      <c r="P338" s="325">
        <f>MONTH(N338)</f>
        <v>1</v>
      </c>
      <c r="Q338" s="308" t="str">
        <f>IF(P338&gt;9,CONCATENATE(O338,P338),CONCATENATE(O338,"0",P338))</f>
        <v>202601</v>
      </c>
      <c r="R338" s="285" t="s">
        <v>83</v>
      </c>
      <c r="S338" s="300">
        <v>0.1</v>
      </c>
      <c r="T338" s="300">
        <v>0.1</v>
      </c>
      <c r="U338" s="339"/>
      <c r="V338" s="280"/>
      <c r="W338" s="280"/>
      <c r="X338" s="324"/>
      <c r="Y33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324"/>
      <c r="AA338" s="280"/>
      <c r="AB338" s="280"/>
      <c r="AC338" s="280"/>
      <c r="AD338" s="280"/>
      <c r="AE338" s="280"/>
      <c r="AF338" s="280"/>
      <c r="AG338" s="280"/>
      <c r="AH338" s="280"/>
      <c r="AI338" s="280"/>
      <c r="AJ338" s="280"/>
      <c r="AK338" s="280"/>
      <c r="AL338" s="280"/>
      <c r="AM338" s="280"/>
      <c r="AN338" s="280"/>
      <c r="AO338" s="280"/>
      <c r="AP338" s="280"/>
      <c r="AQ338" s="280"/>
      <c r="AR338" s="280"/>
    </row>
    <row r="339" spans="1:44" ht="43.5" hidden="1" customHeight="1" x14ac:dyDescent="0.2">
      <c r="A339" s="302" t="s">
        <v>1384</v>
      </c>
      <c r="B339" s="302" t="s">
        <v>1384</v>
      </c>
      <c r="C339" s="302" t="s">
        <v>1384</v>
      </c>
      <c r="D339" s="301" t="s">
        <v>1384</v>
      </c>
      <c r="E339" s="302" t="s">
        <v>65</v>
      </c>
      <c r="F339" s="286" t="s">
        <v>1341</v>
      </c>
      <c r="G339" s="302" t="s">
        <v>1336</v>
      </c>
      <c r="H339" s="302" t="s">
        <v>1339</v>
      </c>
      <c r="I339" s="364">
        <v>20895563</v>
      </c>
      <c r="J339" s="295">
        <f>-K2660/0.0833333333333333</f>
        <v>0</v>
      </c>
      <c r="K339" s="295"/>
      <c r="L339" s="261">
        <v>44825</v>
      </c>
      <c r="M339" s="296">
        <v>44927</v>
      </c>
      <c r="N339" s="296">
        <v>46024</v>
      </c>
      <c r="O339" s="307">
        <f>YEAR(N339)</f>
        <v>2026</v>
      </c>
      <c r="P339" s="325">
        <f>MONTH(N339)</f>
        <v>1</v>
      </c>
      <c r="Q339" s="308" t="str">
        <f>IF(P339&gt;9,CONCATENATE(O339,P339),CONCATENATE(O339,"0",P339))</f>
        <v>202601</v>
      </c>
      <c r="R339" s="285" t="s">
        <v>83</v>
      </c>
      <c r="S339" s="300">
        <v>0.1</v>
      </c>
      <c r="T339" s="300">
        <v>0.1</v>
      </c>
      <c r="U339" s="339"/>
      <c r="V339" s="280"/>
      <c r="W339" s="280"/>
      <c r="X339" s="324"/>
      <c r="Y33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324"/>
      <c r="AA339" s="280"/>
      <c r="AB339" s="280"/>
      <c r="AC339" s="280"/>
      <c r="AD339" s="280"/>
      <c r="AE339" s="280"/>
      <c r="AF339" s="280"/>
      <c r="AG339" s="280"/>
      <c r="AH339" s="280"/>
      <c r="AI339" s="280"/>
      <c r="AJ339" s="280"/>
      <c r="AK339" s="280"/>
      <c r="AL339" s="280"/>
      <c r="AM339" s="280"/>
      <c r="AN339" s="280"/>
      <c r="AO339" s="280"/>
      <c r="AP339" s="280"/>
      <c r="AQ339" s="280"/>
      <c r="AR339" s="280"/>
    </row>
    <row r="340" spans="1:44" ht="43.5" hidden="1" customHeight="1" x14ac:dyDescent="0.2">
      <c r="A340" s="302" t="s">
        <v>1384</v>
      </c>
      <c r="B340" s="373"/>
      <c r="C340" s="374"/>
      <c r="D340" s="301" t="s">
        <v>1384</v>
      </c>
      <c r="E340" s="302" t="s">
        <v>1187</v>
      </c>
      <c r="F340" s="286" t="s">
        <v>22</v>
      </c>
      <c r="G340" s="302" t="s">
        <v>1180</v>
      </c>
      <c r="H340" s="302" t="s">
        <v>1182</v>
      </c>
      <c r="I340" s="364">
        <v>96960</v>
      </c>
      <c r="J340" s="295">
        <f>-K2662/0.0833333333333333</f>
        <v>0</v>
      </c>
      <c r="K340" s="295"/>
      <c r="L340" s="296">
        <v>44937</v>
      </c>
      <c r="M340" s="296">
        <v>44937</v>
      </c>
      <c r="N340" s="296">
        <v>46032</v>
      </c>
      <c r="O340" s="307">
        <f>YEAR(N340)</f>
        <v>2026</v>
      </c>
      <c r="P340" s="325">
        <f>MONTH(N340)</f>
        <v>1</v>
      </c>
      <c r="Q340" s="308" t="str">
        <f>IF(P340&gt;9,CONCATENATE(O340,P340),CONCATENATE(O340,"0",P340))</f>
        <v>202601</v>
      </c>
      <c r="R340" s="285">
        <v>0</v>
      </c>
      <c r="S340" s="300">
        <v>0</v>
      </c>
      <c r="T340" s="300">
        <v>0</v>
      </c>
      <c r="U340" s="339"/>
      <c r="V340" s="280"/>
      <c r="W340" s="280"/>
      <c r="X340" s="324"/>
      <c r="Y340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0" s="324"/>
      <c r="AA340" s="280"/>
      <c r="AB340" s="280"/>
      <c r="AC340" s="280"/>
      <c r="AD340" s="280"/>
      <c r="AE340" s="280"/>
      <c r="AF340" s="280"/>
      <c r="AG340" s="280"/>
      <c r="AH340" s="280"/>
      <c r="AI340" s="280"/>
      <c r="AJ340" s="280"/>
      <c r="AK340" s="280"/>
      <c r="AL340" s="280"/>
      <c r="AM340" s="280"/>
      <c r="AN340" s="280"/>
      <c r="AO340" s="280"/>
      <c r="AP340" s="280"/>
      <c r="AQ340" s="280"/>
      <c r="AR340" s="280"/>
    </row>
    <row r="341" spans="1:44" ht="43.5" hidden="1" customHeight="1" x14ac:dyDescent="0.2">
      <c r="A341" s="293" t="s">
        <v>248</v>
      </c>
      <c r="B341" s="302"/>
      <c r="C341" s="294"/>
      <c r="D341" s="301" t="s">
        <v>952</v>
      </c>
      <c r="E341" s="302" t="s">
        <v>59</v>
      </c>
      <c r="F341" s="286" t="s">
        <v>953</v>
      </c>
      <c r="G341" s="302" t="s">
        <v>954</v>
      </c>
      <c r="H341" s="302" t="s">
        <v>955</v>
      </c>
      <c r="I341" s="364">
        <v>28390225</v>
      </c>
      <c r="J341" s="295">
        <f>-K2660/0.0833333333333333</f>
        <v>0</v>
      </c>
      <c r="K341" s="295"/>
      <c r="L341" s="296">
        <v>44552</v>
      </c>
      <c r="M341" s="296">
        <v>44552</v>
      </c>
      <c r="N341" s="296">
        <v>46034</v>
      </c>
      <c r="O341" s="307">
        <f>YEAR(N341)</f>
        <v>2026</v>
      </c>
      <c r="P341" s="298">
        <f>MONTH(N341)</f>
        <v>1</v>
      </c>
      <c r="Q341" s="308" t="str">
        <f>IF(P341&gt;9,CONCATENATE(O341,P341),CONCATENATE(O341,"0",P341))</f>
        <v>202601</v>
      </c>
      <c r="R341" s="285">
        <v>0</v>
      </c>
      <c r="S341" s="300">
        <v>0</v>
      </c>
      <c r="T341" s="300">
        <v>0</v>
      </c>
      <c r="U341" s="344"/>
      <c r="V341" s="280"/>
      <c r="W341" s="279"/>
      <c r="X341" s="280"/>
      <c r="Y341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324"/>
      <c r="AA341" s="280"/>
      <c r="AB341" s="280"/>
      <c r="AC341" s="280"/>
      <c r="AD341" s="280"/>
      <c r="AE341" s="280"/>
      <c r="AF341" s="280"/>
      <c r="AG341" s="280"/>
      <c r="AH341" s="280"/>
      <c r="AI341" s="280"/>
      <c r="AJ341" s="280"/>
      <c r="AK341" s="280"/>
      <c r="AL341" s="280"/>
      <c r="AM341" s="280"/>
      <c r="AN341" s="280"/>
      <c r="AO341" s="280"/>
      <c r="AP341" s="280"/>
      <c r="AQ341" s="280"/>
      <c r="AR341" s="280"/>
    </row>
    <row r="342" spans="1:44" ht="25.5" hidden="1" x14ac:dyDescent="0.2">
      <c r="A342" s="303" t="s">
        <v>910</v>
      </c>
      <c r="B342" s="293"/>
      <c r="C342" s="314"/>
      <c r="D342" s="290" t="s">
        <v>717</v>
      </c>
      <c r="E342" s="302" t="s">
        <v>57</v>
      </c>
      <c r="F342" s="259" t="s">
        <v>22</v>
      </c>
      <c r="G342" s="293" t="s">
        <v>718</v>
      </c>
      <c r="H342" s="293" t="s">
        <v>719</v>
      </c>
      <c r="I342" s="365">
        <v>151965</v>
      </c>
      <c r="J342" s="260">
        <f>-K2565/0.0833333333333333</f>
        <v>0</v>
      </c>
      <c r="K342" s="260"/>
      <c r="L342" s="261">
        <v>44251</v>
      </c>
      <c r="M342" s="261">
        <v>44251</v>
      </c>
      <c r="N342" s="262">
        <v>46076</v>
      </c>
      <c r="O342" s="273">
        <f>YEAR(N342)</f>
        <v>2026</v>
      </c>
      <c r="P342" s="273">
        <f>MONTH(N342)</f>
        <v>2</v>
      </c>
      <c r="Q342" s="267" t="str">
        <f>IF(P342&gt;9,CONCATENATE(O342,P342),CONCATENATE(O342,"0",P342))</f>
        <v>202602</v>
      </c>
      <c r="R342" s="257">
        <v>0</v>
      </c>
      <c r="S342" s="263">
        <v>0</v>
      </c>
      <c r="T342" s="263">
        <v>0</v>
      </c>
      <c r="U342" s="340"/>
      <c r="V342" s="289"/>
      <c r="W342" s="287"/>
      <c r="X342" s="289"/>
      <c r="Y342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287"/>
      <c r="AA342" s="287"/>
      <c r="AB342" s="287"/>
      <c r="AC342" s="287"/>
      <c r="AD342" s="287"/>
      <c r="AE342" s="287"/>
      <c r="AF342" s="287"/>
      <c r="AG342" s="287"/>
      <c r="AH342" s="287"/>
      <c r="AI342" s="287"/>
      <c r="AJ342" s="287"/>
      <c r="AK342" s="287"/>
      <c r="AL342" s="287"/>
      <c r="AM342" s="287"/>
      <c r="AN342" s="287"/>
      <c r="AO342" s="287"/>
      <c r="AP342" s="287"/>
      <c r="AQ342" s="287"/>
      <c r="AR342" s="289"/>
    </row>
    <row r="343" spans="1:44" ht="43.5" hidden="1" customHeight="1" x14ac:dyDescent="0.2">
      <c r="A343" s="293" t="s">
        <v>248</v>
      </c>
      <c r="B343" s="302"/>
      <c r="C343" s="294"/>
      <c r="D343" s="301" t="s">
        <v>740</v>
      </c>
      <c r="E343" s="293" t="s">
        <v>58</v>
      </c>
      <c r="F343" s="286" t="s">
        <v>733</v>
      </c>
      <c r="G343" s="302" t="s">
        <v>734</v>
      </c>
      <c r="H343" s="302" t="s">
        <v>735</v>
      </c>
      <c r="I343" s="364">
        <v>287635.20000000001</v>
      </c>
      <c r="J343" s="295">
        <f>-K2638/0.0833333333333333</f>
        <v>0</v>
      </c>
      <c r="K343" s="295"/>
      <c r="L343" s="296">
        <v>44265</v>
      </c>
      <c r="M343" s="296">
        <v>44265</v>
      </c>
      <c r="N343" s="296">
        <v>46090</v>
      </c>
      <c r="O343" s="307">
        <f>YEAR(N343)</f>
        <v>2026</v>
      </c>
      <c r="P343" s="298">
        <f>MONTH(N343)</f>
        <v>3</v>
      </c>
      <c r="Q343" s="308" t="str">
        <f>IF(P343&gt;9,CONCATENATE(O343,P343),CONCATENATE(O343,"0",P343))</f>
        <v>202603</v>
      </c>
      <c r="R343" s="285" t="s">
        <v>268</v>
      </c>
      <c r="S343" s="300">
        <v>0</v>
      </c>
      <c r="T343" s="300">
        <v>0</v>
      </c>
      <c r="U343" s="344"/>
      <c r="V343" s="280"/>
      <c r="W343" s="279"/>
      <c r="X343" s="280"/>
      <c r="Y343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324"/>
      <c r="AA343" s="280"/>
      <c r="AB343" s="280"/>
      <c r="AC343" s="280"/>
      <c r="AD343" s="280"/>
      <c r="AE343" s="280"/>
      <c r="AF343" s="280"/>
      <c r="AG343" s="280"/>
      <c r="AH343" s="280"/>
      <c r="AI343" s="280"/>
      <c r="AJ343" s="280"/>
      <c r="AK343" s="280"/>
      <c r="AL343" s="280"/>
      <c r="AM343" s="280"/>
      <c r="AN343" s="280"/>
      <c r="AO343" s="280"/>
      <c r="AP343" s="280"/>
      <c r="AQ343" s="280"/>
      <c r="AR343" s="280"/>
    </row>
    <row r="344" spans="1:44" ht="43.5" hidden="1" customHeight="1" x14ac:dyDescent="0.2">
      <c r="A344" s="302" t="s">
        <v>76</v>
      </c>
      <c r="B344" s="302"/>
      <c r="C344" s="294"/>
      <c r="D344" s="301" t="s">
        <v>905</v>
      </c>
      <c r="E344" s="302" t="s">
        <v>67</v>
      </c>
      <c r="F344" s="286" t="s">
        <v>906</v>
      </c>
      <c r="G344" s="302" t="s">
        <v>907</v>
      </c>
      <c r="H344" s="302" t="s">
        <v>908</v>
      </c>
      <c r="I344" s="364">
        <v>25000.01</v>
      </c>
      <c r="J344" s="295">
        <f>-K2613/0.0833333333333333</f>
        <v>0</v>
      </c>
      <c r="K344" s="295"/>
      <c r="L344" s="296">
        <v>44517</v>
      </c>
      <c r="M344" s="296">
        <v>44293</v>
      </c>
      <c r="N344" s="297">
        <v>46118</v>
      </c>
      <c r="O344" s="307">
        <f>YEAR(N344)</f>
        <v>2026</v>
      </c>
      <c r="P344" s="355">
        <f>MONTH(N344)</f>
        <v>4</v>
      </c>
      <c r="Q344" s="356" t="str">
        <f>IF(P344&gt;9,CONCATENATE(O344,P344),CONCATENATE(O344,"0",P344))</f>
        <v>202604</v>
      </c>
      <c r="R344" s="285">
        <v>0</v>
      </c>
      <c r="S344" s="300">
        <v>0</v>
      </c>
      <c r="T344" s="300">
        <v>0</v>
      </c>
      <c r="U344" s="339"/>
      <c r="V344" s="279"/>
      <c r="W344" s="279"/>
      <c r="X344" s="279"/>
      <c r="Y34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324"/>
      <c r="AA344" s="279"/>
      <c r="AB344" s="279"/>
      <c r="AC344" s="279"/>
      <c r="AD344" s="279"/>
      <c r="AE344" s="279"/>
      <c r="AF344" s="279"/>
      <c r="AG344" s="279"/>
      <c r="AH344" s="279"/>
      <c r="AI344" s="279"/>
      <c r="AJ344" s="279"/>
      <c r="AK344" s="279"/>
      <c r="AL344" s="279"/>
      <c r="AM344" s="279"/>
      <c r="AN344" s="279"/>
      <c r="AO344" s="279"/>
      <c r="AP344" s="279"/>
      <c r="AQ344" s="279"/>
      <c r="AR344" s="279"/>
    </row>
    <row r="345" spans="1:44" ht="43.5" hidden="1" customHeight="1" x14ac:dyDescent="0.2">
      <c r="A345" s="302" t="s">
        <v>248</v>
      </c>
      <c r="B345" s="302"/>
      <c r="C345" s="294"/>
      <c r="D345" s="301" t="s">
        <v>311</v>
      </c>
      <c r="E345" s="302" t="s">
        <v>58</v>
      </c>
      <c r="F345" s="286" t="s">
        <v>229</v>
      </c>
      <c r="G345" s="302" t="s">
        <v>230</v>
      </c>
      <c r="H345" s="301" t="s">
        <v>312</v>
      </c>
      <c r="I345" s="364">
        <v>35212368.590000004</v>
      </c>
      <c r="J345" s="295">
        <f>-K2453/0.0833333333333333</f>
        <v>0</v>
      </c>
      <c r="K345" s="295"/>
      <c r="L345" s="296">
        <v>44132</v>
      </c>
      <c r="M345" s="296">
        <v>43497</v>
      </c>
      <c r="N345" s="296">
        <v>46203</v>
      </c>
      <c r="O345" s="307">
        <f>YEAR(N345)</f>
        <v>2026</v>
      </c>
      <c r="P345" s="298">
        <f>MONTH(N345)</f>
        <v>6</v>
      </c>
      <c r="Q345" s="308" t="str">
        <f>IF(P345&gt;9,CONCATENATE(O345,P345),CONCATENATE(O345,"0",P345))</f>
        <v>202606</v>
      </c>
      <c r="R345" s="285">
        <v>0</v>
      </c>
      <c r="S345" s="300">
        <v>0</v>
      </c>
      <c r="T345" s="300">
        <v>0</v>
      </c>
      <c r="U345" s="344"/>
      <c r="V345" s="280"/>
      <c r="W345" s="279"/>
      <c r="X345" s="280"/>
      <c r="Y34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324"/>
      <c r="AA345" s="279"/>
      <c r="AB345" s="279"/>
      <c r="AC345" s="279"/>
      <c r="AD345" s="279"/>
      <c r="AE345" s="279"/>
      <c r="AF345" s="279"/>
      <c r="AG345" s="279"/>
      <c r="AH345" s="279"/>
      <c r="AI345" s="279"/>
      <c r="AJ345" s="279"/>
      <c r="AK345" s="279"/>
      <c r="AL345" s="279"/>
      <c r="AM345" s="279"/>
      <c r="AN345" s="279"/>
      <c r="AO345" s="279"/>
      <c r="AP345" s="279"/>
      <c r="AQ345" s="279"/>
      <c r="AR345" s="280"/>
    </row>
    <row r="346" spans="1:44" ht="43.5" hidden="1" customHeight="1" x14ac:dyDescent="0.2">
      <c r="A346" s="303" t="s">
        <v>910</v>
      </c>
      <c r="B346" s="302"/>
      <c r="C346" s="294"/>
      <c r="D346" s="301" t="s">
        <v>977</v>
      </c>
      <c r="E346" s="302" t="s">
        <v>58</v>
      </c>
      <c r="F346" s="286" t="s">
        <v>18</v>
      </c>
      <c r="G346" s="302" t="s">
        <v>978</v>
      </c>
      <c r="H346" s="302" t="s">
        <v>979</v>
      </c>
      <c r="I346" s="364">
        <v>17926923.23</v>
      </c>
      <c r="J346" s="295">
        <f>-K2611/0.0833333333333333</f>
        <v>0</v>
      </c>
      <c r="K346" s="295"/>
      <c r="L346" s="296">
        <v>44916</v>
      </c>
      <c r="M346" s="296">
        <v>44552</v>
      </c>
      <c r="N346" s="296">
        <v>46203</v>
      </c>
      <c r="O346" s="307">
        <f>YEAR(N346)</f>
        <v>2026</v>
      </c>
      <c r="P346" s="298">
        <f>MONTH(N346)</f>
        <v>6</v>
      </c>
      <c r="Q346" s="308" t="str">
        <f>IF(P346&gt;9,CONCATENATE(O346,P346),CONCATENATE(O346,"0",P346))</f>
        <v>202606</v>
      </c>
      <c r="R346" s="285">
        <v>0</v>
      </c>
      <c r="S346" s="300">
        <v>0</v>
      </c>
      <c r="T346" s="300">
        <v>0</v>
      </c>
      <c r="U346" s="343"/>
      <c r="V346" s="280"/>
      <c r="W346" s="279"/>
      <c r="X346" s="280"/>
      <c r="Y346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324"/>
      <c r="AA346" s="280"/>
      <c r="AB346" s="2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80"/>
      <c r="AM346" s="280"/>
      <c r="AN346" s="280"/>
      <c r="AO346" s="280"/>
      <c r="AP346" s="280"/>
      <c r="AQ346" s="280"/>
      <c r="AR346" s="280"/>
    </row>
    <row r="347" spans="1:44" ht="43.5" hidden="1" customHeight="1" x14ac:dyDescent="0.2">
      <c r="A347" s="302" t="s">
        <v>574</v>
      </c>
      <c r="B347" s="293"/>
      <c r="C347" s="314"/>
      <c r="D347" s="290" t="s">
        <v>326</v>
      </c>
      <c r="E347" s="293" t="s">
        <v>70</v>
      </c>
      <c r="F347" s="253" t="s">
        <v>18</v>
      </c>
      <c r="G347" s="293" t="s">
        <v>327</v>
      </c>
      <c r="H347" s="293" t="s">
        <v>328</v>
      </c>
      <c r="I347" s="365">
        <v>160097.44</v>
      </c>
      <c r="J347" s="260">
        <f>-K2033/0.0833333333333333</f>
        <v>0</v>
      </c>
      <c r="K347" s="260"/>
      <c r="L347" s="261">
        <v>42683</v>
      </c>
      <c r="M347" s="261">
        <v>42683</v>
      </c>
      <c r="N347" s="262">
        <v>46234</v>
      </c>
      <c r="O347" s="273">
        <f>YEAR(N347)</f>
        <v>2026</v>
      </c>
      <c r="P347" s="273">
        <f>MONTH(N347)</f>
        <v>7</v>
      </c>
      <c r="Q347" s="267" t="str">
        <f>IF(P347&gt;9,CONCATENATE(O347,P347),CONCATENATE(O347,"0",P347))</f>
        <v>202607</v>
      </c>
      <c r="R347" s="285" t="s">
        <v>269</v>
      </c>
      <c r="S347" s="263">
        <v>0</v>
      </c>
      <c r="T347" s="263">
        <v>0</v>
      </c>
      <c r="U347" s="340"/>
      <c r="V347" s="289"/>
      <c r="W347" s="287"/>
      <c r="X347" s="289"/>
      <c r="Y347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306"/>
      <c r="AA347" s="306"/>
      <c r="AB347" s="289"/>
      <c r="AC347" s="289"/>
      <c r="AD347" s="289"/>
      <c r="AE347" s="289"/>
      <c r="AF347" s="289"/>
      <c r="AG347" s="289"/>
      <c r="AH347" s="289"/>
      <c r="AI347" s="289"/>
      <c r="AJ347" s="289"/>
      <c r="AK347" s="289"/>
      <c r="AL347" s="289"/>
      <c r="AM347" s="289"/>
      <c r="AN347" s="289"/>
      <c r="AO347" s="289"/>
      <c r="AP347" s="289"/>
      <c r="AQ347" s="289"/>
      <c r="AR347" s="287"/>
    </row>
    <row r="348" spans="1:44" ht="43.5" hidden="1" customHeight="1" x14ac:dyDescent="0.2">
      <c r="A348" s="302" t="s">
        <v>1118</v>
      </c>
      <c r="B348" s="302"/>
      <c r="C348" s="294"/>
      <c r="D348" s="301" t="s">
        <v>856</v>
      </c>
      <c r="E348" s="293" t="s">
        <v>60</v>
      </c>
      <c r="F348" s="286" t="s">
        <v>857</v>
      </c>
      <c r="G348" s="303" t="s">
        <v>858</v>
      </c>
      <c r="H348" s="302" t="s">
        <v>334</v>
      </c>
      <c r="I348" s="364">
        <v>3562500</v>
      </c>
      <c r="J348" s="295">
        <f>-K2626/0.0833333333333333</f>
        <v>0</v>
      </c>
      <c r="K348" s="295"/>
      <c r="L348" s="296">
        <v>44461</v>
      </c>
      <c r="M348" s="296">
        <v>44454</v>
      </c>
      <c r="N348" s="297">
        <v>46279</v>
      </c>
      <c r="O348" s="298">
        <f>YEAR(N348)</f>
        <v>2026</v>
      </c>
      <c r="P348" s="298">
        <f>MONTH(N348)</f>
        <v>9</v>
      </c>
      <c r="Q348" s="299" t="str">
        <f>IF(P348&gt;9,CONCATENATE(O348,P348),CONCATENATE(O348,"0",P348))</f>
        <v>202609</v>
      </c>
      <c r="R348" s="285">
        <v>0</v>
      </c>
      <c r="S348" s="300">
        <v>0</v>
      </c>
      <c r="T348" s="300">
        <v>0</v>
      </c>
      <c r="U348" s="339"/>
      <c r="V348" s="280"/>
      <c r="W348" s="279"/>
      <c r="X348" s="324"/>
      <c r="Y34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24"/>
      <c r="AA348" s="279"/>
      <c r="AB348" s="279"/>
      <c r="AC348" s="279"/>
      <c r="AD348" s="279"/>
      <c r="AE348" s="279"/>
      <c r="AF348" s="279"/>
      <c r="AG348" s="279"/>
      <c r="AH348" s="279"/>
      <c r="AI348" s="279"/>
      <c r="AJ348" s="279"/>
      <c r="AK348" s="279"/>
      <c r="AL348" s="279"/>
      <c r="AM348" s="279"/>
      <c r="AN348" s="279"/>
      <c r="AO348" s="279"/>
      <c r="AP348" s="279"/>
      <c r="AQ348" s="279"/>
      <c r="AR348" s="280"/>
    </row>
    <row r="349" spans="1:44" ht="43.5" hidden="1" customHeight="1" x14ac:dyDescent="0.2">
      <c r="A349" s="302" t="s">
        <v>1118</v>
      </c>
      <c r="B349" s="302"/>
      <c r="C349" s="294"/>
      <c r="D349" s="301" t="s">
        <v>859</v>
      </c>
      <c r="E349" s="302" t="s">
        <v>60</v>
      </c>
      <c r="F349" s="286" t="s">
        <v>860</v>
      </c>
      <c r="G349" s="303" t="s">
        <v>861</v>
      </c>
      <c r="H349" s="302" t="s">
        <v>645</v>
      </c>
      <c r="I349" s="364">
        <v>3000000</v>
      </c>
      <c r="J349" s="295">
        <f>-K2625/0.0833333333333333</f>
        <v>0</v>
      </c>
      <c r="K349" s="295"/>
      <c r="L349" s="296">
        <v>44461</v>
      </c>
      <c r="M349" s="296">
        <v>44470</v>
      </c>
      <c r="N349" s="297">
        <v>46295</v>
      </c>
      <c r="O349" s="298">
        <f>YEAR(N349)</f>
        <v>2026</v>
      </c>
      <c r="P349" s="298">
        <f>MONTH(N349)</f>
        <v>9</v>
      </c>
      <c r="Q349" s="299" t="str">
        <f>IF(P349&gt;9,CONCATENATE(O349,P349),CONCATENATE(O349,"0",P349))</f>
        <v>202609</v>
      </c>
      <c r="R349" s="285">
        <v>0</v>
      </c>
      <c r="S349" s="300">
        <v>0</v>
      </c>
      <c r="T349" s="300">
        <v>0</v>
      </c>
      <c r="U349" s="339"/>
      <c r="V349" s="280"/>
      <c r="W349" s="279"/>
      <c r="X349" s="324"/>
      <c r="Y349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324"/>
      <c r="AA349" s="279"/>
      <c r="AB349" s="279"/>
      <c r="AC349" s="279"/>
      <c r="AD349" s="279"/>
      <c r="AE349" s="279"/>
      <c r="AF349" s="279"/>
      <c r="AG349" s="279"/>
      <c r="AH349" s="279"/>
      <c r="AI349" s="279"/>
      <c r="AJ349" s="279"/>
      <c r="AK349" s="279"/>
      <c r="AL349" s="279"/>
      <c r="AM349" s="279"/>
      <c r="AN349" s="279"/>
      <c r="AO349" s="279"/>
      <c r="AP349" s="279"/>
      <c r="AQ349" s="279"/>
      <c r="AR349" s="280"/>
    </row>
    <row r="350" spans="1:44" ht="43.5" hidden="1" customHeight="1" x14ac:dyDescent="0.2">
      <c r="A350" s="293" t="s">
        <v>32</v>
      </c>
      <c r="B350" s="293" t="s">
        <v>170</v>
      </c>
      <c r="C350" s="314" t="s">
        <v>174</v>
      </c>
      <c r="D350" s="290" t="s">
        <v>275</v>
      </c>
      <c r="E350" s="302" t="s">
        <v>358</v>
      </c>
      <c r="F350" s="253" t="s">
        <v>22</v>
      </c>
      <c r="G350" s="288" t="s">
        <v>249</v>
      </c>
      <c r="H350" s="288" t="s">
        <v>250</v>
      </c>
      <c r="I350" s="367">
        <v>4775004.1500000004</v>
      </c>
      <c r="J350" s="255">
        <f>-K2320/0.0833333333333333</f>
        <v>0</v>
      </c>
      <c r="K350" s="255"/>
      <c r="L350" s="256">
        <v>42753</v>
      </c>
      <c r="M350" s="256">
        <v>42753</v>
      </c>
      <c r="N350" s="256">
        <v>46404</v>
      </c>
      <c r="O350" s="274">
        <f>YEAR(N350)</f>
        <v>2027</v>
      </c>
      <c r="P350" s="273">
        <f>MONTH(N350)</f>
        <v>1</v>
      </c>
      <c r="Q350" s="270" t="str">
        <f>IF(P350&gt;9,CONCATENATE(O350,P350),CONCATENATE(O350,"0",P350))</f>
        <v>202701</v>
      </c>
      <c r="R350" s="257" t="s">
        <v>77</v>
      </c>
      <c r="S350" s="258">
        <v>0</v>
      </c>
      <c r="T350" s="258">
        <v>0</v>
      </c>
      <c r="U350" s="340"/>
      <c r="V350" s="289"/>
      <c r="W350" s="287"/>
      <c r="X350" s="289"/>
      <c r="Y350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06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  <c r="AP350" s="289"/>
      <c r="AQ350" s="289"/>
      <c r="AR350" s="279"/>
    </row>
    <row r="351" spans="1:44" ht="43.5" hidden="1" customHeight="1" x14ac:dyDescent="0.2">
      <c r="A351" s="303" t="s">
        <v>40</v>
      </c>
      <c r="B351" s="303"/>
      <c r="C351" s="294"/>
      <c r="D351" s="301" t="s">
        <v>306</v>
      </c>
      <c r="E351" s="303" t="s">
        <v>57</v>
      </c>
      <c r="F351" s="291" t="s">
        <v>22</v>
      </c>
      <c r="G351" s="303" t="s">
        <v>307</v>
      </c>
      <c r="H351" s="303" t="s">
        <v>260</v>
      </c>
      <c r="I351" s="366">
        <v>292192.48</v>
      </c>
      <c r="J351" s="309">
        <f>-K1764/0.0833333333333333</f>
        <v>0</v>
      </c>
      <c r="K351" s="309"/>
      <c r="L351" s="292">
        <v>40443</v>
      </c>
      <c r="M351" s="292">
        <v>40744</v>
      </c>
      <c r="N351" s="292">
        <v>46492</v>
      </c>
      <c r="O351" s="310">
        <f>YEAR(N351)</f>
        <v>2027</v>
      </c>
      <c r="P351" s="298">
        <f>MONTH(N351)</f>
        <v>4</v>
      </c>
      <c r="Q351" s="311" t="str">
        <f>IF(P351&gt;9,CONCATENATE(O351,P351),CONCATENATE(O351,"0",P351))</f>
        <v>202704</v>
      </c>
      <c r="R351" s="285">
        <v>0</v>
      </c>
      <c r="S351" s="312">
        <v>0</v>
      </c>
      <c r="T351" s="312">
        <v>0</v>
      </c>
      <c r="U351" s="343"/>
      <c r="V351" s="279"/>
      <c r="W351" s="279"/>
      <c r="X351" s="279"/>
      <c r="Y35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324"/>
      <c r="AA351" s="280"/>
      <c r="AB351" s="280"/>
      <c r="AC351" s="280"/>
      <c r="AD351" s="280"/>
      <c r="AE351" s="280"/>
      <c r="AF351" s="280"/>
      <c r="AG351" s="280"/>
      <c r="AH351" s="280"/>
      <c r="AI351" s="280"/>
      <c r="AJ351" s="280"/>
      <c r="AK351" s="280"/>
      <c r="AL351" s="280"/>
      <c r="AM351" s="280"/>
      <c r="AN351" s="280"/>
      <c r="AO351" s="280"/>
      <c r="AP351" s="280"/>
      <c r="AQ351" s="280"/>
      <c r="AR351" s="280"/>
    </row>
    <row r="352" spans="1:44" ht="43.5" hidden="1" customHeight="1" x14ac:dyDescent="0.2">
      <c r="A352" s="293" t="s">
        <v>574</v>
      </c>
      <c r="B352" s="302"/>
      <c r="C352" s="294"/>
      <c r="D352" s="349" t="s">
        <v>342</v>
      </c>
      <c r="E352" s="303" t="s">
        <v>71</v>
      </c>
      <c r="F352" s="291" t="s">
        <v>22</v>
      </c>
      <c r="G352" s="303" t="s">
        <v>343</v>
      </c>
      <c r="H352" s="303" t="s">
        <v>352</v>
      </c>
      <c r="I352" s="366">
        <v>800000</v>
      </c>
      <c r="J352" s="309">
        <f>-K2040/0.0833333333333333</f>
        <v>0</v>
      </c>
      <c r="K352" s="309"/>
      <c r="L352" s="296">
        <v>43089</v>
      </c>
      <c r="M352" s="292">
        <v>43070</v>
      </c>
      <c r="N352" s="292">
        <v>46521</v>
      </c>
      <c r="O352" s="310">
        <f>YEAR(N352)</f>
        <v>2027</v>
      </c>
      <c r="P352" s="298">
        <f>MONTH(N352)</f>
        <v>5</v>
      </c>
      <c r="Q352" s="311" t="str">
        <f>IF(P352&gt;9,CONCATENATE(O352,P352),CONCATENATE(O352,"0",P352))</f>
        <v>202705</v>
      </c>
      <c r="R352" s="285" t="s">
        <v>345</v>
      </c>
      <c r="S352" s="312">
        <v>0</v>
      </c>
      <c r="T352" s="312">
        <v>0</v>
      </c>
      <c r="U352" s="343"/>
      <c r="V352" s="279"/>
      <c r="W352" s="279"/>
      <c r="X352" s="279"/>
      <c r="Y35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324"/>
      <c r="AA352" s="280"/>
      <c r="AB352" s="2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80"/>
      <c r="AM352" s="280"/>
      <c r="AN352" s="280"/>
      <c r="AO352" s="280"/>
      <c r="AP352" s="280"/>
      <c r="AQ352" s="280"/>
      <c r="AR352" s="280"/>
    </row>
    <row r="353" spans="1:44" ht="25.5" hidden="1" x14ac:dyDescent="0.2">
      <c r="A353" s="293" t="s">
        <v>574</v>
      </c>
      <c r="B353" s="302"/>
      <c r="C353" s="294"/>
      <c r="D353" s="303" t="s">
        <v>342</v>
      </c>
      <c r="E353" s="302" t="s">
        <v>71</v>
      </c>
      <c r="F353" s="291" t="s">
        <v>22</v>
      </c>
      <c r="G353" s="303" t="s">
        <v>343</v>
      </c>
      <c r="H353" s="303" t="s">
        <v>344</v>
      </c>
      <c r="I353" s="366">
        <v>800000</v>
      </c>
      <c r="J353" s="309">
        <f>-K2013/0.0833333333333333</f>
        <v>0</v>
      </c>
      <c r="K353" s="309"/>
      <c r="L353" s="292">
        <v>43089</v>
      </c>
      <c r="M353" s="292">
        <v>43089</v>
      </c>
      <c r="N353" s="292">
        <v>46521</v>
      </c>
      <c r="O353" s="310">
        <f>YEAR(N353)</f>
        <v>2027</v>
      </c>
      <c r="P353" s="298">
        <f>MONTH(N353)</f>
        <v>5</v>
      </c>
      <c r="Q353" s="311" t="str">
        <f>IF(P353&gt;9,CONCATENATE(O353,P353),CONCATENATE(O353,"0",P353))</f>
        <v>202705</v>
      </c>
      <c r="R353" s="285" t="s">
        <v>345</v>
      </c>
      <c r="S353" s="312">
        <v>0</v>
      </c>
      <c r="T353" s="312">
        <v>0</v>
      </c>
      <c r="U353" s="343"/>
      <c r="V353" s="280"/>
      <c r="W353" s="279"/>
      <c r="X353" s="280"/>
      <c r="Y353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324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/>
      <c r="AO353" s="280"/>
      <c r="AP353" s="280"/>
      <c r="AQ353" s="280"/>
      <c r="AR353" s="280"/>
    </row>
    <row r="354" spans="1:44" ht="30" hidden="1" customHeight="1" x14ac:dyDescent="0.2">
      <c r="A354" s="302" t="s">
        <v>76</v>
      </c>
      <c r="B354" s="302"/>
      <c r="C354" s="294"/>
      <c r="D354" s="302" t="s">
        <v>1233</v>
      </c>
      <c r="E354" s="302" t="s">
        <v>62</v>
      </c>
      <c r="F354" s="286" t="s">
        <v>1231</v>
      </c>
      <c r="G354" s="302" t="s">
        <v>1232</v>
      </c>
      <c r="H354" s="302" t="s">
        <v>252</v>
      </c>
      <c r="I354" s="364">
        <v>8730.6</v>
      </c>
      <c r="J354" s="295">
        <f>-K2675/0.0833333333333333</f>
        <v>0</v>
      </c>
      <c r="K354" s="295"/>
      <c r="L354" s="296">
        <v>44902</v>
      </c>
      <c r="M354" s="296">
        <v>44902</v>
      </c>
      <c r="N354" s="296">
        <v>46529</v>
      </c>
      <c r="O354" s="307">
        <f>YEAR(N354)</f>
        <v>2027</v>
      </c>
      <c r="P354" s="325">
        <f>MONTH(N354)</f>
        <v>5</v>
      </c>
      <c r="Q354" s="308" t="str">
        <f>IF(P354&gt;9,CONCATENATE(O354,P354),CONCATENATE(O354,"0",P354))</f>
        <v>202705</v>
      </c>
      <c r="R354" s="285">
        <v>0</v>
      </c>
      <c r="S354" s="300">
        <v>0</v>
      </c>
      <c r="T354" s="300">
        <v>0</v>
      </c>
      <c r="U354" s="339"/>
      <c r="V354" s="280"/>
      <c r="W354" s="280"/>
      <c r="X354" s="324"/>
      <c r="Y354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324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/>
      <c r="AO354" s="280"/>
      <c r="AP354" s="280"/>
      <c r="AQ354" s="280"/>
      <c r="AR354" s="280"/>
    </row>
    <row r="355" spans="1:44" ht="43.5" hidden="1" customHeight="1" x14ac:dyDescent="0.2">
      <c r="A355" s="302" t="s">
        <v>574</v>
      </c>
      <c r="B355" s="302"/>
      <c r="C355" s="294"/>
      <c r="D355" s="302" t="s">
        <v>1383</v>
      </c>
      <c r="E355" s="302" t="s">
        <v>358</v>
      </c>
      <c r="F355" s="286" t="s">
        <v>18</v>
      </c>
      <c r="G355" s="302" t="s">
        <v>1381</v>
      </c>
      <c r="H355" s="302" t="s">
        <v>1382</v>
      </c>
      <c r="I355" s="364">
        <v>1823356</v>
      </c>
      <c r="J355" s="295">
        <f>-K2676/0.0833333333333333</f>
        <v>0</v>
      </c>
      <c r="K355" s="295"/>
      <c r="L355" s="261">
        <v>44839</v>
      </c>
      <c r="M355" s="296">
        <v>44817</v>
      </c>
      <c r="N355" s="296">
        <v>46642</v>
      </c>
      <c r="O355" s="307">
        <f>YEAR(N355)</f>
        <v>2027</v>
      </c>
      <c r="P355" s="325">
        <f>MONTH(N355)</f>
        <v>9</v>
      </c>
      <c r="Q355" s="308" t="str">
        <f>IF(P355&gt;9,CONCATENATE(O355,P355),CONCATENATE(O355,"0",P355))</f>
        <v>202709</v>
      </c>
      <c r="R355" s="285">
        <v>0</v>
      </c>
      <c r="S355" s="300">
        <v>0</v>
      </c>
      <c r="T355" s="300">
        <v>0</v>
      </c>
      <c r="U355" s="339"/>
      <c r="V355" s="280"/>
      <c r="W355" s="280"/>
      <c r="X355" s="324"/>
      <c r="Y35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24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/>
      <c r="AO355" s="280"/>
      <c r="AP355" s="280"/>
      <c r="AQ355" s="280"/>
      <c r="AR355" s="280"/>
    </row>
    <row r="356" spans="1:44" ht="43.5" hidden="1" customHeight="1" x14ac:dyDescent="0.2">
      <c r="A356" s="302" t="s">
        <v>32</v>
      </c>
      <c r="B356" s="293"/>
      <c r="C356" s="314"/>
      <c r="D356" s="293" t="s">
        <v>277</v>
      </c>
      <c r="E356" s="302" t="s">
        <v>615</v>
      </c>
      <c r="F356" s="259" t="s">
        <v>22</v>
      </c>
      <c r="G356" s="293" t="s">
        <v>1332</v>
      </c>
      <c r="H356" s="293" t="s">
        <v>1333</v>
      </c>
      <c r="I356" s="365">
        <v>1580980</v>
      </c>
      <c r="J356" s="260">
        <f>-K2677/0.0833333333333333</f>
        <v>0</v>
      </c>
      <c r="K356" s="260"/>
      <c r="L356" s="261">
        <v>44825</v>
      </c>
      <c r="M356" s="261">
        <v>44825</v>
      </c>
      <c r="N356" s="261">
        <v>46657</v>
      </c>
      <c r="O356" s="275">
        <f>YEAR(N356)</f>
        <v>2027</v>
      </c>
      <c r="P356" s="351">
        <f>MONTH(N356)</f>
        <v>9</v>
      </c>
      <c r="Q356" s="271" t="str">
        <f>IF(P356&gt;9,CONCATENATE(O356,P356),CONCATENATE(O356,"0",P356))</f>
        <v>202709</v>
      </c>
      <c r="R356" s="257">
        <v>0</v>
      </c>
      <c r="S356" s="263">
        <v>0</v>
      </c>
      <c r="T356" s="263">
        <v>0</v>
      </c>
      <c r="U356" s="340"/>
      <c r="V356" s="289"/>
      <c r="W356" s="289"/>
      <c r="X356" s="306"/>
      <c r="Y356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306"/>
      <c r="AA356" s="289"/>
      <c r="AB356" s="289"/>
      <c r="AC356" s="289"/>
      <c r="AD356" s="289"/>
      <c r="AE356" s="289"/>
      <c r="AF356" s="289"/>
      <c r="AG356" s="289"/>
      <c r="AH356" s="289"/>
      <c r="AI356" s="289"/>
      <c r="AJ356" s="289"/>
      <c r="AK356" s="289"/>
      <c r="AL356" s="289"/>
      <c r="AM356" s="289"/>
      <c r="AN356" s="289"/>
      <c r="AO356" s="289"/>
      <c r="AP356" s="289"/>
      <c r="AQ356" s="289"/>
      <c r="AR356" s="289"/>
    </row>
    <row r="357" spans="1:44" ht="43.5" hidden="1" customHeight="1" x14ac:dyDescent="0.2">
      <c r="A357" s="302" t="s">
        <v>1384</v>
      </c>
      <c r="B357" s="302"/>
      <c r="C357" s="294"/>
      <c r="D357" s="302" t="s">
        <v>1384</v>
      </c>
      <c r="E357" s="302" t="s">
        <v>66</v>
      </c>
      <c r="F357" s="286" t="s">
        <v>18</v>
      </c>
      <c r="G357" s="302" t="s">
        <v>1241</v>
      </c>
      <c r="H357" s="302" t="s">
        <v>1242</v>
      </c>
      <c r="I357" s="364">
        <v>4000000</v>
      </c>
      <c r="J357" s="295">
        <f>-K2678/0.0833333333333333</f>
        <v>0</v>
      </c>
      <c r="K357" s="295"/>
      <c r="L357" s="296">
        <v>44902</v>
      </c>
      <c r="M357" s="296">
        <v>44837</v>
      </c>
      <c r="N357" s="296">
        <v>46662</v>
      </c>
      <c r="O357" s="307">
        <f>YEAR(N357)</f>
        <v>2027</v>
      </c>
      <c r="P357" s="325">
        <f>MONTH(N357)</f>
        <v>10</v>
      </c>
      <c r="Q357" s="308" t="str">
        <f>IF(P357&gt;9,CONCATENATE(O357,P357),CONCATENATE(O357,"0",P357))</f>
        <v>202710</v>
      </c>
      <c r="R357" s="285">
        <v>0</v>
      </c>
      <c r="S357" s="300">
        <v>0.03</v>
      </c>
      <c r="T357" s="300">
        <v>0.02</v>
      </c>
      <c r="U357" s="339"/>
      <c r="V357" s="280"/>
      <c r="W357" s="280"/>
      <c r="X357" s="324"/>
      <c r="Y35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324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/>
      <c r="AO357" s="280"/>
      <c r="AP357" s="280"/>
      <c r="AQ357" s="280"/>
      <c r="AR357" s="280"/>
    </row>
    <row r="358" spans="1:44" ht="43.5" hidden="1" customHeight="1" x14ac:dyDescent="0.2">
      <c r="A358" s="293" t="s">
        <v>32</v>
      </c>
      <c r="B358" s="302"/>
      <c r="C358" s="294"/>
      <c r="D358" s="302" t="s">
        <v>980</v>
      </c>
      <c r="E358" s="302" t="s">
        <v>615</v>
      </c>
      <c r="F358" s="291" t="s">
        <v>22</v>
      </c>
      <c r="G358" s="303" t="s">
        <v>981</v>
      </c>
      <c r="H358" s="303" t="s">
        <v>462</v>
      </c>
      <c r="I358" s="366">
        <v>3000000</v>
      </c>
      <c r="J358" s="309">
        <f>-K2660/0.0833333333333333</f>
        <v>0</v>
      </c>
      <c r="K358" s="309"/>
      <c r="L358" s="292">
        <v>44916</v>
      </c>
      <c r="M358" s="292">
        <v>44562</v>
      </c>
      <c r="N358" s="292">
        <v>46752</v>
      </c>
      <c r="O358" s="310">
        <f>YEAR(N358)</f>
        <v>2027</v>
      </c>
      <c r="P358" s="298">
        <f>MONTH(N358)</f>
        <v>12</v>
      </c>
      <c r="Q358" s="311" t="str">
        <f>IF(P358&gt;9,CONCATENATE(O358,P358),CONCATENATE(O358,"0",P358))</f>
        <v>202712</v>
      </c>
      <c r="R358" s="285">
        <v>0</v>
      </c>
      <c r="S358" s="312">
        <v>0</v>
      </c>
      <c r="T358" s="312">
        <v>0</v>
      </c>
      <c r="U358" s="339"/>
      <c r="V358" s="280"/>
      <c r="W358" s="279"/>
      <c r="X358" s="280"/>
      <c r="Y35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324"/>
      <c r="AA358" s="280"/>
      <c r="AB358" s="2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/>
      <c r="AO358" s="280"/>
      <c r="AP358" s="280"/>
      <c r="AQ358" s="280"/>
      <c r="AR358" s="279"/>
    </row>
    <row r="359" spans="1:44" ht="43.5" hidden="1" customHeight="1" x14ac:dyDescent="0.2">
      <c r="A359" s="293" t="s">
        <v>248</v>
      </c>
      <c r="B359" s="302"/>
      <c r="C359" s="294"/>
      <c r="D359" s="301" t="s">
        <v>376</v>
      </c>
      <c r="E359" s="293" t="s">
        <v>58</v>
      </c>
      <c r="F359" s="286" t="s">
        <v>18</v>
      </c>
      <c r="G359" s="302" t="s">
        <v>377</v>
      </c>
      <c r="H359" s="301" t="s">
        <v>52</v>
      </c>
      <c r="I359" s="364">
        <v>29781.599999999999</v>
      </c>
      <c r="J359" s="295">
        <f>-K2575/0.0833333333333333</f>
        <v>0</v>
      </c>
      <c r="K359" s="295"/>
      <c r="L359" s="296">
        <v>43404</v>
      </c>
      <c r="M359" s="296">
        <v>43404</v>
      </c>
      <c r="N359" s="296">
        <v>47057</v>
      </c>
      <c r="O359" s="307">
        <f>YEAR(N359)</f>
        <v>2028</v>
      </c>
      <c r="P359" s="298">
        <f>MONTH(N359)</f>
        <v>10</v>
      </c>
      <c r="Q359" s="308" t="str">
        <f>IF(P359&gt;9,CONCATENATE(O359,P359),CONCATENATE(O359,"0",P359))</f>
        <v>202810</v>
      </c>
      <c r="R359" s="285">
        <v>0</v>
      </c>
      <c r="S359" s="300">
        <v>0</v>
      </c>
      <c r="T359" s="300">
        <v>0</v>
      </c>
      <c r="U359" s="344"/>
      <c r="V359" s="280"/>
      <c r="W359" s="279"/>
      <c r="X359" s="280"/>
      <c r="Y359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24"/>
      <c r="AA359" s="280"/>
      <c r="AB359" s="280"/>
      <c r="AC359" s="280"/>
      <c r="AD359" s="280"/>
      <c r="AE359" s="280"/>
      <c r="AF359" s="280"/>
      <c r="AG359" s="280"/>
      <c r="AH359" s="280"/>
      <c r="AI359" s="280"/>
      <c r="AJ359" s="280"/>
      <c r="AK359" s="280"/>
      <c r="AL359" s="280"/>
      <c r="AM359" s="280"/>
      <c r="AN359" s="280"/>
      <c r="AO359" s="280"/>
      <c r="AP359" s="280"/>
      <c r="AQ359" s="280"/>
      <c r="AR359" s="280"/>
    </row>
    <row r="360" spans="1:44" ht="43.5" hidden="1" customHeight="1" x14ac:dyDescent="0.2">
      <c r="A360" s="288" t="s">
        <v>76</v>
      </c>
      <c r="B360" s="288" t="s">
        <v>184</v>
      </c>
      <c r="C360" s="314" t="s">
        <v>174</v>
      </c>
      <c r="D360" s="288" t="s">
        <v>237</v>
      </c>
      <c r="E360" s="288" t="s">
        <v>59</v>
      </c>
      <c r="F360" s="253" t="s">
        <v>18</v>
      </c>
      <c r="G360" s="288" t="s">
        <v>192</v>
      </c>
      <c r="H360" s="288" t="s">
        <v>193</v>
      </c>
      <c r="I360" s="367">
        <v>16296</v>
      </c>
      <c r="J360" s="255">
        <f>-K2204/0.0833333333333333</f>
        <v>0</v>
      </c>
      <c r="K360" s="255"/>
      <c r="L360" s="256">
        <v>42552</v>
      </c>
      <c r="M360" s="256">
        <v>42552</v>
      </c>
      <c r="N360" s="256">
        <v>47057</v>
      </c>
      <c r="O360" s="274">
        <f>YEAR(N360)</f>
        <v>2028</v>
      </c>
      <c r="P360" s="273">
        <f>MONTH(N360)</f>
        <v>10</v>
      </c>
      <c r="Q360" s="270" t="str">
        <f>IF(P360&gt;9,CONCATENATE(O360,P360),CONCATENATE(O360,"0",P360))</f>
        <v>202810</v>
      </c>
      <c r="R360" s="257">
        <v>0</v>
      </c>
      <c r="S360" s="258">
        <v>0</v>
      </c>
      <c r="T360" s="258">
        <v>0</v>
      </c>
      <c r="U360" s="339"/>
      <c r="V360" s="289"/>
      <c r="W360" s="287"/>
      <c r="X360" s="289"/>
      <c r="Y360" s="29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24"/>
      <c r="AA360" s="279"/>
      <c r="AB360" s="279"/>
      <c r="AC360" s="279"/>
      <c r="AD360" s="279"/>
      <c r="AE360" s="279"/>
      <c r="AF360" s="279"/>
      <c r="AG360" s="279"/>
      <c r="AH360" s="279"/>
      <c r="AI360" s="279"/>
      <c r="AJ360" s="279"/>
      <c r="AK360" s="279"/>
      <c r="AL360" s="279"/>
      <c r="AM360" s="279"/>
      <c r="AN360" s="279"/>
      <c r="AO360" s="279"/>
      <c r="AP360" s="279"/>
      <c r="AQ360" s="279"/>
      <c r="AR360" s="279"/>
    </row>
    <row r="361" spans="1:44" ht="43.5" hidden="1" customHeight="1" x14ac:dyDescent="0.2">
      <c r="A361" s="303" t="s">
        <v>32</v>
      </c>
      <c r="B361" s="303" t="s">
        <v>170</v>
      </c>
      <c r="C361" s="294" t="s">
        <v>174</v>
      </c>
      <c r="D361" s="303" t="s">
        <v>272</v>
      </c>
      <c r="E361" s="303" t="s">
        <v>57</v>
      </c>
      <c r="F361" s="291" t="s">
        <v>18</v>
      </c>
      <c r="G361" s="303" t="s">
        <v>221</v>
      </c>
      <c r="H361" s="303" t="s">
        <v>222</v>
      </c>
      <c r="I361" s="366">
        <v>15735264</v>
      </c>
      <c r="J361" s="309">
        <f>-K2315/0.0833333333333333</f>
        <v>0</v>
      </c>
      <c r="K361" s="309"/>
      <c r="L361" s="292">
        <v>42207</v>
      </c>
      <c r="M361" s="292">
        <v>42207</v>
      </c>
      <c r="N361" s="292">
        <v>48050</v>
      </c>
      <c r="O361" s="310">
        <f>YEAR(N361)</f>
        <v>2031</v>
      </c>
      <c r="P361" s="298">
        <f>MONTH(N361)</f>
        <v>7</v>
      </c>
      <c r="Q361" s="311" t="str">
        <f>IF(P361&gt;9,CONCATENATE(O361,P361),CONCATENATE(O361,"0",P361))</f>
        <v>203107</v>
      </c>
      <c r="R361" s="285" t="s">
        <v>269</v>
      </c>
      <c r="S361" s="312">
        <v>0</v>
      </c>
      <c r="T361" s="312">
        <v>0</v>
      </c>
      <c r="U361" s="339"/>
      <c r="V361" s="280"/>
      <c r="W361" s="279"/>
      <c r="X361" s="280"/>
      <c r="Y36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279"/>
      <c r="AA361" s="279"/>
      <c r="AB361" s="279"/>
      <c r="AC361" s="279"/>
      <c r="AD361" s="279"/>
      <c r="AE361" s="279"/>
      <c r="AF361" s="279"/>
      <c r="AG361" s="279"/>
      <c r="AH361" s="279"/>
      <c r="AI361" s="279"/>
      <c r="AJ361" s="279"/>
      <c r="AK361" s="279"/>
      <c r="AL361" s="279"/>
      <c r="AM361" s="279"/>
      <c r="AN361" s="279"/>
      <c r="AO361" s="279"/>
      <c r="AP361" s="279"/>
      <c r="AQ361" s="279"/>
      <c r="AR361" s="280"/>
    </row>
    <row r="362" spans="1:44" ht="43.5" hidden="1" customHeight="1" x14ac:dyDescent="0.2">
      <c r="A362" s="293" t="s">
        <v>574</v>
      </c>
      <c r="B362" s="302"/>
      <c r="C362" s="294"/>
      <c r="D362" s="301" t="s">
        <v>314</v>
      </c>
      <c r="E362" s="303" t="s">
        <v>55</v>
      </c>
      <c r="F362" s="286" t="s">
        <v>317</v>
      </c>
      <c r="G362" s="302" t="s">
        <v>315</v>
      </c>
      <c r="H362" s="302" t="s">
        <v>316</v>
      </c>
      <c r="I362" s="364">
        <v>5233661.17</v>
      </c>
      <c r="J362" s="295">
        <f>-K1942/0.0833333333333333</f>
        <v>0</v>
      </c>
      <c r="K362" s="295"/>
      <c r="L362" s="296">
        <v>44636</v>
      </c>
      <c r="M362" s="296">
        <v>42644</v>
      </c>
      <c r="N362" s="297">
        <v>49948</v>
      </c>
      <c r="O362" s="298">
        <f>YEAR(N362)</f>
        <v>2036</v>
      </c>
      <c r="P362" s="298">
        <f>MONTH(N362)</f>
        <v>9</v>
      </c>
      <c r="Q362" s="299" t="str">
        <f>IF(P362&gt;9,CONCATENATE(O362,P362),CONCATENATE(O362,"0",P362))</f>
        <v>203609</v>
      </c>
      <c r="R362" s="285" t="s">
        <v>269</v>
      </c>
      <c r="S362" s="300">
        <v>0</v>
      </c>
      <c r="T362" s="300">
        <v>0</v>
      </c>
      <c r="U362" s="339"/>
      <c r="V362" s="280"/>
      <c r="W362" s="280"/>
      <c r="X362" s="280"/>
      <c r="Y36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24"/>
      <c r="AA362" s="279"/>
      <c r="AB362" s="279"/>
      <c r="AC362" s="279"/>
      <c r="AD362" s="279"/>
      <c r="AE362" s="279"/>
      <c r="AF362" s="279"/>
      <c r="AG362" s="279"/>
      <c r="AH362" s="279"/>
      <c r="AI362" s="279"/>
      <c r="AJ362" s="279"/>
      <c r="AK362" s="279"/>
      <c r="AL362" s="279"/>
      <c r="AM362" s="279"/>
      <c r="AN362" s="279"/>
      <c r="AO362" s="279"/>
      <c r="AP362" s="279"/>
      <c r="AQ362" s="279"/>
      <c r="AR362" s="280"/>
    </row>
    <row r="363" spans="1:44" ht="43.5" hidden="1" customHeight="1" x14ac:dyDescent="0.2">
      <c r="A363" s="302" t="s">
        <v>573</v>
      </c>
      <c r="B363" s="288" t="s">
        <v>184</v>
      </c>
      <c r="C363" s="314" t="s">
        <v>174</v>
      </c>
      <c r="D363" s="288" t="s">
        <v>274</v>
      </c>
      <c r="E363" s="303" t="s">
        <v>61</v>
      </c>
      <c r="F363" s="253" t="s">
        <v>242</v>
      </c>
      <c r="G363" s="288" t="s">
        <v>243</v>
      </c>
      <c r="H363" s="288" t="s">
        <v>244</v>
      </c>
      <c r="I363" s="367">
        <v>124320</v>
      </c>
      <c r="J363" s="255">
        <f>-K1975/0.0833333333333333</f>
        <v>0</v>
      </c>
      <c r="K363" s="255"/>
      <c r="L363" s="256">
        <v>44041</v>
      </c>
      <c r="M363" s="256">
        <v>44105</v>
      </c>
      <c r="N363" s="292" t="s">
        <v>660</v>
      </c>
      <c r="O363" s="274" t="e">
        <f>YEAR(N363)</f>
        <v>#VALUE!</v>
      </c>
      <c r="P363" s="273" t="e">
        <f>MONTH(N363)</f>
        <v>#VALUE!</v>
      </c>
      <c r="Q363" s="270" t="e">
        <f>IF(P363&gt;9,CONCATENATE(O363,P363),CONCATENATE(O363,"0",P363))</f>
        <v>#VALUE!</v>
      </c>
      <c r="R363" s="285">
        <v>0</v>
      </c>
      <c r="S363" s="258">
        <v>0</v>
      </c>
      <c r="T363" s="258">
        <v>0</v>
      </c>
      <c r="U363" s="341"/>
      <c r="V363" s="287"/>
      <c r="W363" s="287"/>
      <c r="X363" s="287"/>
      <c r="Y363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306"/>
      <c r="AA363" s="289"/>
      <c r="AB363" s="289"/>
      <c r="AC363" s="289"/>
      <c r="AD363" s="289"/>
      <c r="AE363" s="289"/>
      <c r="AF363" s="289"/>
      <c r="AG363" s="289"/>
      <c r="AH363" s="289"/>
      <c r="AI363" s="289"/>
      <c r="AJ363" s="289"/>
      <c r="AK363" s="289"/>
      <c r="AL363" s="289"/>
      <c r="AM363" s="289"/>
      <c r="AN363" s="289"/>
      <c r="AO363" s="289"/>
      <c r="AP363" s="289"/>
      <c r="AQ363" s="289"/>
      <c r="AR363" s="279"/>
    </row>
    <row r="364" spans="1:44" ht="43.5" hidden="1" customHeight="1" x14ac:dyDescent="0.2">
      <c r="A364" s="293" t="s">
        <v>248</v>
      </c>
      <c r="B364" s="302"/>
      <c r="C364" s="294"/>
      <c r="D364" s="301" t="s">
        <v>819</v>
      </c>
      <c r="E364" s="302" t="s">
        <v>60</v>
      </c>
      <c r="F364" s="286" t="s">
        <v>18</v>
      </c>
      <c r="G364" s="302" t="s">
        <v>820</v>
      </c>
      <c r="H364" s="302" t="s">
        <v>821</v>
      </c>
      <c r="I364" s="364">
        <v>5500000</v>
      </c>
      <c r="J364" s="295">
        <f>-K2683/0.0833333333333333</f>
        <v>0</v>
      </c>
      <c r="K364" s="295"/>
      <c r="L364" s="296">
        <v>44538</v>
      </c>
      <c r="M364" s="296">
        <v>44562</v>
      </c>
      <c r="N364" s="296" t="s">
        <v>929</v>
      </c>
      <c r="O364" s="307" t="e">
        <f>YEAR(N364)</f>
        <v>#VALUE!</v>
      </c>
      <c r="P364" s="298" t="e">
        <f>MONTH(N364)</f>
        <v>#VALUE!</v>
      </c>
      <c r="Q364" s="308" t="e">
        <f>IF(P364&gt;9,CONCATENATE(O364,P364),CONCATENATE(O364,"0",P364))</f>
        <v>#VALUE!</v>
      </c>
      <c r="R364" s="285">
        <v>0</v>
      </c>
      <c r="S364" s="300">
        <v>0</v>
      </c>
      <c r="T364" s="300">
        <v>0</v>
      </c>
      <c r="U364" s="344"/>
      <c r="V364" s="280"/>
      <c r="W364" s="279"/>
      <c r="X364" s="280"/>
      <c r="Y364" s="30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24"/>
      <c r="AA364" s="280"/>
      <c r="AB364" s="280"/>
      <c r="AC364" s="280"/>
      <c r="AD364" s="280"/>
      <c r="AE364" s="280"/>
      <c r="AF364" s="280"/>
      <c r="AG364" s="280"/>
      <c r="AH364" s="280"/>
      <c r="AI364" s="280"/>
      <c r="AJ364" s="280"/>
      <c r="AK364" s="280"/>
      <c r="AL364" s="280"/>
      <c r="AM364" s="280"/>
      <c r="AN364" s="280"/>
      <c r="AO364" s="280"/>
      <c r="AP364" s="280"/>
      <c r="AQ364" s="280"/>
      <c r="AR364" s="280"/>
    </row>
    <row r="365" spans="1:44" ht="43.5" hidden="1" customHeight="1" x14ac:dyDescent="0.2">
      <c r="A365" s="293" t="s">
        <v>574</v>
      </c>
      <c r="B365" s="302"/>
      <c r="C365" s="294"/>
      <c r="D365" s="301" t="s">
        <v>488</v>
      </c>
      <c r="E365" s="302" t="s">
        <v>57</v>
      </c>
      <c r="F365" s="286" t="s">
        <v>22</v>
      </c>
      <c r="G365" s="302" t="s">
        <v>489</v>
      </c>
      <c r="H365" s="302" t="s">
        <v>490</v>
      </c>
      <c r="I365" s="364">
        <v>60906.98</v>
      </c>
      <c r="J365" s="295">
        <f>-K2456/0.0833333333333333</f>
        <v>0</v>
      </c>
      <c r="K365" s="295"/>
      <c r="L365" s="296">
        <v>43964</v>
      </c>
      <c r="M365" s="296">
        <v>43891</v>
      </c>
      <c r="N365" s="297" t="s">
        <v>640</v>
      </c>
      <c r="O365" s="307" t="e">
        <f>YEAR(N365)</f>
        <v>#VALUE!</v>
      </c>
      <c r="P365" s="355" t="e">
        <f>MONTH(N365)</f>
        <v>#VALUE!</v>
      </c>
      <c r="Q365" s="356" t="e">
        <f>IF(P365&gt;9,CONCATENATE(O365,P365),CONCATENATE(O365,"0",P365))</f>
        <v>#VALUE!</v>
      </c>
      <c r="R365" s="285">
        <v>0</v>
      </c>
      <c r="S365" s="300">
        <v>0</v>
      </c>
      <c r="T365" s="300">
        <v>0</v>
      </c>
      <c r="U365" s="344"/>
      <c r="V365" s="279"/>
      <c r="W365" s="279"/>
      <c r="X365" s="279"/>
      <c r="Y365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24"/>
      <c r="AA365" s="279"/>
      <c r="AB365" s="279"/>
      <c r="AC365" s="279"/>
      <c r="AD365" s="279"/>
      <c r="AE365" s="279"/>
      <c r="AF365" s="279"/>
      <c r="AG365" s="279"/>
      <c r="AH365" s="279"/>
      <c r="AI365" s="279"/>
      <c r="AJ365" s="279"/>
      <c r="AK365" s="279"/>
      <c r="AL365" s="279"/>
      <c r="AM365" s="279"/>
      <c r="AN365" s="279"/>
      <c r="AO365" s="279"/>
      <c r="AP365" s="279"/>
      <c r="AQ365" s="279"/>
      <c r="AR365" s="279"/>
    </row>
    <row r="366" spans="1:44" ht="43.5" hidden="1" customHeight="1" x14ac:dyDescent="0.2">
      <c r="A366" s="293" t="s">
        <v>573</v>
      </c>
      <c r="B366" s="293"/>
      <c r="C366" s="314"/>
      <c r="D366" s="290" t="s">
        <v>501</v>
      </c>
      <c r="E366" s="293" t="s">
        <v>55</v>
      </c>
      <c r="F366" s="286" t="s">
        <v>505</v>
      </c>
      <c r="G366" s="293" t="s">
        <v>502</v>
      </c>
      <c r="H366" s="293" t="s">
        <v>503</v>
      </c>
      <c r="I366" s="365">
        <v>1000000</v>
      </c>
      <c r="J366" s="260">
        <f>-K2431/0.0833333333333333</f>
        <v>0</v>
      </c>
      <c r="K366" s="260"/>
      <c r="L366" s="261">
        <v>44363</v>
      </c>
      <c r="M366" s="261">
        <v>44287</v>
      </c>
      <c r="N366" s="262" t="s">
        <v>793</v>
      </c>
      <c r="O366" s="275" t="e">
        <f>YEAR(N366)</f>
        <v>#VALUE!</v>
      </c>
      <c r="P366" s="353" t="e">
        <f>MONTH(N366)</f>
        <v>#VALUE!</v>
      </c>
      <c r="Q366" s="354" t="e">
        <f>IF(P366&gt;9,CONCATENATE(O366,P366),CONCATENATE(O366,"0",P366))</f>
        <v>#VALUE!</v>
      </c>
      <c r="R366" s="257" t="s">
        <v>77</v>
      </c>
      <c r="S366" s="263">
        <v>0.08</v>
      </c>
      <c r="T366" s="263">
        <v>0.02</v>
      </c>
      <c r="U366" s="342"/>
      <c r="V366" s="287"/>
      <c r="W366" s="287"/>
      <c r="X366" s="287"/>
      <c r="Y366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06"/>
      <c r="AA366" s="287"/>
      <c r="AB366" s="287"/>
      <c r="AC366" s="287"/>
      <c r="AD366" s="287"/>
      <c r="AE366" s="287"/>
      <c r="AF366" s="287"/>
      <c r="AG366" s="287"/>
      <c r="AH366" s="287"/>
      <c r="AI366" s="287"/>
      <c r="AJ366" s="287"/>
      <c r="AK366" s="287"/>
      <c r="AL366" s="287"/>
      <c r="AM366" s="287"/>
      <c r="AN366" s="287"/>
      <c r="AO366" s="287"/>
      <c r="AP366" s="287"/>
      <c r="AQ366" s="287"/>
      <c r="AR366" s="287"/>
    </row>
    <row r="367" spans="1:44" ht="43.5" hidden="1" customHeight="1" x14ac:dyDescent="0.2">
      <c r="A367" s="293" t="s">
        <v>573</v>
      </c>
      <c r="B367" s="302"/>
      <c r="C367" s="294"/>
      <c r="D367" s="301" t="s">
        <v>504</v>
      </c>
      <c r="E367" s="302" t="s">
        <v>55</v>
      </c>
      <c r="F367" s="286" t="s">
        <v>505</v>
      </c>
      <c r="G367" s="302" t="s">
        <v>506</v>
      </c>
      <c r="H367" s="302" t="s">
        <v>507</v>
      </c>
      <c r="I367" s="364">
        <v>1200000</v>
      </c>
      <c r="J367" s="295">
        <f>-K2429/0.0833333333333333</f>
        <v>0</v>
      </c>
      <c r="K367" s="295"/>
      <c r="L367" s="261">
        <v>44363</v>
      </c>
      <c r="M367" s="261">
        <v>44287</v>
      </c>
      <c r="N367" s="262" t="s">
        <v>793</v>
      </c>
      <c r="O367" s="307" t="e">
        <f>YEAR(N367)</f>
        <v>#VALUE!</v>
      </c>
      <c r="P367" s="355" t="e">
        <f>MONTH(N367)</f>
        <v>#VALUE!</v>
      </c>
      <c r="Q367" s="356" t="e">
        <f>IF(P367&gt;9,CONCATENATE(O367,P367),CONCATENATE(O367,"0",P367))</f>
        <v>#VALUE!</v>
      </c>
      <c r="R367" s="257" t="s">
        <v>77</v>
      </c>
      <c r="S367" s="263">
        <v>0.08</v>
      </c>
      <c r="T367" s="263">
        <v>0.02</v>
      </c>
      <c r="U367" s="344"/>
      <c r="V367" s="279"/>
      <c r="W367" s="279"/>
      <c r="X367" s="279"/>
      <c r="Y367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24"/>
      <c r="AA367" s="279"/>
      <c r="AB367" s="279"/>
      <c r="AC367" s="279"/>
      <c r="AD367" s="279"/>
      <c r="AE367" s="279"/>
      <c r="AF367" s="279"/>
      <c r="AG367" s="279"/>
      <c r="AH367" s="279"/>
      <c r="AI367" s="279"/>
      <c r="AJ367" s="279"/>
      <c r="AK367" s="279"/>
      <c r="AL367" s="279"/>
      <c r="AM367" s="279"/>
      <c r="AN367" s="279"/>
      <c r="AO367" s="279"/>
      <c r="AP367" s="279"/>
      <c r="AQ367" s="279"/>
      <c r="AR367" s="279"/>
    </row>
    <row r="368" spans="1:44" ht="43.5" hidden="1" customHeight="1" x14ac:dyDescent="0.2">
      <c r="A368" s="293" t="s">
        <v>573</v>
      </c>
      <c r="B368" s="302"/>
      <c r="C368" s="294"/>
      <c r="D368" s="301" t="s">
        <v>508</v>
      </c>
      <c r="E368" s="293" t="s">
        <v>55</v>
      </c>
      <c r="F368" s="286" t="s">
        <v>505</v>
      </c>
      <c r="G368" s="302" t="s">
        <v>509</v>
      </c>
      <c r="H368" s="302" t="s">
        <v>510</v>
      </c>
      <c r="I368" s="364">
        <v>800000</v>
      </c>
      <c r="J368" s="295">
        <f>-K2429/0.0833333333333333</f>
        <v>0</v>
      </c>
      <c r="K368" s="295"/>
      <c r="L368" s="261">
        <v>44363</v>
      </c>
      <c r="M368" s="261">
        <v>44287</v>
      </c>
      <c r="N368" s="262" t="s">
        <v>793</v>
      </c>
      <c r="O368" s="307" t="e">
        <f>YEAR(N368)</f>
        <v>#VALUE!</v>
      </c>
      <c r="P368" s="355" t="e">
        <f>MONTH(N368)</f>
        <v>#VALUE!</v>
      </c>
      <c r="Q368" s="356" t="e">
        <f>IF(P368&gt;9,CONCATENATE(O368,P368),CONCATENATE(O368,"0",P368))</f>
        <v>#VALUE!</v>
      </c>
      <c r="R368" s="257" t="s">
        <v>77</v>
      </c>
      <c r="S368" s="263">
        <v>0.08</v>
      </c>
      <c r="T368" s="263">
        <v>0.02</v>
      </c>
      <c r="U368" s="344"/>
      <c r="V368" s="279"/>
      <c r="W368" s="279"/>
      <c r="X368" s="279"/>
      <c r="Y368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24"/>
      <c r="AA368" s="279"/>
      <c r="AB368" s="279"/>
      <c r="AC368" s="279"/>
      <c r="AD368" s="279"/>
      <c r="AE368" s="279"/>
      <c r="AF368" s="279"/>
      <c r="AG368" s="279"/>
      <c r="AH368" s="279"/>
      <c r="AI368" s="279"/>
      <c r="AJ368" s="279"/>
      <c r="AK368" s="279"/>
      <c r="AL368" s="279"/>
      <c r="AM368" s="279"/>
      <c r="AN368" s="279"/>
      <c r="AO368" s="279"/>
      <c r="AP368" s="279"/>
      <c r="AQ368" s="279"/>
      <c r="AR368" s="279"/>
    </row>
    <row r="369" spans="1:44" ht="43.5" hidden="1" customHeight="1" x14ac:dyDescent="0.2">
      <c r="A369" s="293" t="s">
        <v>573</v>
      </c>
      <c r="B369" s="293"/>
      <c r="C369" s="314"/>
      <c r="D369" s="290" t="s">
        <v>794</v>
      </c>
      <c r="E369" s="293" t="s">
        <v>55</v>
      </c>
      <c r="F369" s="286" t="s">
        <v>505</v>
      </c>
      <c r="G369" s="293" t="s">
        <v>795</v>
      </c>
      <c r="H369" s="293" t="s">
        <v>387</v>
      </c>
      <c r="I369" s="365">
        <v>1000000</v>
      </c>
      <c r="J369" s="260">
        <f>-K2536/0.0833333333333333</f>
        <v>0</v>
      </c>
      <c r="K369" s="260"/>
      <c r="L369" s="261">
        <v>44363</v>
      </c>
      <c r="M369" s="261">
        <v>44287</v>
      </c>
      <c r="N369" s="262" t="s">
        <v>793</v>
      </c>
      <c r="O369" s="275" t="e">
        <f>YEAR(N369)</f>
        <v>#VALUE!</v>
      </c>
      <c r="P369" s="351" t="e">
        <f>MONTH(N369)</f>
        <v>#VALUE!</v>
      </c>
      <c r="Q369" s="271" t="e">
        <f>IF(P369&gt;9,CONCATENATE(O369,P369),CONCATENATE(O369,"0",P369))</f>
        <v>#VALUE!</v>
      </c>
      <c r="R369" s="257" t="s">
        <v>77</v>
      </c>
      <c r="S369" s="263">
        <v>0.08</v>
      </c>
      <c r="T369" s="263">
        <v>0.02</v>
      </c>
      <c r="U369" s="342"/>
      <c r="V369" s="289"/>
      <c r="W369" s="289"/>
      <c r="X369" s="306"/>
      <c r="Y369" s="29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306"/>
      <c r="AA369" s="289"/>
      <c r="AB369" s="289"/>
      <c r="AC369" s="289"/>
      <c r="AD369" s="289"/>
      <c r="AE369" s="289"/>
      <c r="AF369" s="289"/>
      <c r="AG369" s="289"/>
      <c r="AH369" s="289"/>
      <c r="AI369" s="289"/>
      <c r="AJ369" s="289"/>
      <c r="AK369" s="289"/>
      <c r="AL369" s="289"/>
      <c r="AM369" s="289"/>
      <c r="AN369" s="289"/>
      <c r="AO369" s="289"/>
      <c r="AP369" s="289"/>
      <c r="AQ369" s="289"/>
      <c r="AR369" s="289"/>
    </row>
    <row r="370" spans="1:44" ht="43.5" hidden="1" customHeight="1" x14ac:dyDescent="0.2">
      <c r="A370" s="303" t="s">
        <v>573</v>
      </c>
      <c r="B370" s="303"/>
      <c r="C370" s="294"/>
      <c r="D370" s="303" t="s">
        <v>1036</v>
      </c>
      <c r="E370" s="303" t="s">
        <v>67</v>
      </c>
      <c r="F370" s="291" t="s">
        <v>1037</v>
      </c>
      <c r="G370" s="303" t="s">
        <v>1038</v>
      </c>
      <c r="H370" s="303" t="s">
        <v>1039</v>
      </c>
      <c r="I370" s="366">
        <v>42896.55</v>
      </c>
      <c r="J370" s="309">
        <f>-K2650/0.0833333333333333</f>
        <v>0</v>
      </c>
      <c r="K370" s="309"/>
      <c r="L370" s="292">
        <v>44580</v>
      </c>
      <c r="M370" s="292">
        <v>44581</v>
      </c>
      <c r="N370" s="292" t="s">
        <v>1040</v>
      </c>
      <c r="O370" s="310" t="e">
        <f>YEAR(N370)</f>
        <v>#VALUE!</v>
      </c>
      <c r="P370" s="298" t="e">
        <f>MONTH(N370)</f>
        <v>#VALUE!</v>
      </c>
      <c r="Q370" s="311" t="e">
        <f>IF(P370&gt;9,CONCATENATE(O370,P370),CONCATENATE(O370,"0",P370))</f>
        <v>#VALUE!</v>
      </c>
      <c r="R370" s="285">
        <v>0</v>
      </c>
      <c r="S370" s="312">
        <v>0</v>
      </c>
      <c r="T370" s="312">
        <v>0</v>
      </c>
      <c r="U370" s="344"/>
      <c r="V370" s="280"/>
      <c r="W370" s="279"/>
      <c r="X370" s="280"/>
      <c r="Y370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324"/>
      <c r="AA370" s="279"/>
      <c r="AB370" s="279"/>
      <c r="AC370" s="279"/>
      <c r="AD370" s="279"/>
      <c r="AE370" s="279"/>
      <c r="AF370" s="279"/>
      <c r="AG370" s="279"/>
      <c r="AH370" s="279"/>
      <c r="AI370" s="279"/>
      <c r="AJ370" s="279"/>
      <c r="AK370" s="279"/>
      <c r="AL370" s="279"/>
      <c r="AM370" s="279"/>
      <c r="AN370" s="279"/>
      <c r="AO370" s="279"/>
      <c r="AP370" s="279"/>
      <c r="AQ370" s="279"/>
      <c r="AR370" s="279"/>
    </row>
    <row r="371" spans="1:44" ht="43.5" hidden="1" customHeight="1" x14ac:dyDescent="0.2">
      <c r="A371" s="302" t="s">
        <v>248</v>
      </c>
      <c r="B371" s="302"/>
      <c r="C371" s="294"/>
      <c r="D371" s="302" t="s">
        <v>1363</v>
      </c>
      <c r="E371" s="302" t="s">
        <v>60</v>
      </c>
      <c r="F371" s="286" t="s">
        <v>1362</v>
      </c>
      <c r="G371" s="302" t="s">
        <v>1361</v>
      </c>
      <c r="H371" s="302" t="s">
        <v>1360</v>
      </c>
      <c r="I371" s="364">
        <v>46166.96</v>
      </c>
      <c r="J371" s="295">
        <f>-K2692/0.0833333333333333</f>
        <v>0</v>
      </c>
      <c r="K371" s="295"/>
      <c r="L371" s="261">
        <v>44825</v>
      </c>
      <c r="M371" s="296">
        <v>44825</v>
      </c>
      <c r="N371" s="296">
        <v>45189</v>
      </c>
      <c r="O371" s="307">
        <f>YEAR(N371)</f>
        <v>2023</v>
      </c>
      <c r="P371" s="325">
        <f>MONTH(N371)</f>
        <v>9</v>
      </c>
      <c r="Q371" s="308" t="str">
        <f>IF(P371&gt;9,CONCATENATE(O371,P371),CONCATENATE(O371,"0",P371))</f>
        <v>202309</v>
      </c>
      <c r="R371" s="285">
        <v>0</v>
      </c>
      <c r="S371" s="378">
        <v>0</v>
      </c>
      <c r="T371" s="378">
        <v>0</v>
      </c>
      <c r="U371" s="339"/>
      <c r="V371" s="280"/>
      <c r="W371" s="280"/>
      <c r="X371" s="324"/>
      <c r="Y371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324"/>
      <c r="AA371" s="280"/>
      <c r="AB371" s="280"/>
      <c r="AC371" s="280"/>
      <c r="AD371" s="280"/>
      <c r="AE371" s="280"/>
      <c r="AF371" s="280"/>
      <c r="AG371" s="280"/>
      <c r="AH371" s="280"/>
      <c r="AI371" s="280"/>
      <c r="AJ371" s="280"/>
      <c r="AK371" s="280"/>
      <c r="AL371" s="280"/>
      <c r="AM371" s="280"/>
      <c r="AN371" s="280"/>
      <c r="AO371" s="280"/>
      <c r="AP371" s="280"/>
      <c r="AQ371" s="280"/>
      <c r="AR371" s="280"/>
    </row>
    <row r="372" spans="1:44" ht="43.5" hidden="1" customHeight="1" x14ac:dyDescent="0.2">
      <c r="A372" s="302" t="s">
        <v>1384</v>
      </c>
      <c r="B372" s="373"/>
      <c r="C372" s="374"/>
      <c r="D372" s="302" t="s">
        <v>1384</v>
      </c>
      <c r="E372" s="302" t="s">
        <v>1252</v>
      </c>
      <c r="F372" s="286" t="s">
        <v>18</v>
      </c>
      <c r="G372" s="302" t="s">
        <v>1250</v>
      </c>
      <c r="H372" s="302" t="s">
        <v>1251</v>
      </c>
      <c r="I372" s="364">
        <v>45521.72</v>
      </c>
      <c r="J372" s="295">
        <f>-K2693/0.0833333333333333</f>
        <v>0</v>
      </c>
      <c r="K372" s="295"/>
      <c r="L372" s="296">
        <v>44867</v>
      </c>
      <c r="M372" s="296">
        <v>44867</v>
      </c>
      <c r="N372" s="296">
        <v>45232</v>
      </c>
      <c r="O372" s="376">
        <f>YEAR(N372)</f>
        <v>2023</v>
      </c>
      <c r="P372" s="377">
        <f>MONTH(N372)</f>
        <v>11</v>
      </c>
      <c r="Q372" s="375" t="str">
        <f>IF(P372&gt;9,CONCATENATE(O372,P372),CONCATENATE(O372,"0",P372))</f>
        <v>202311</v>
      </c>
      <c r="R372" s="285">
        <v>0</v>
      </c>
      <c r="S372" s="300">
        <v>0</v>
      </c>
      <c r="T372" s="300">
        <v>0</v>
      </c>
      <c r="U372" s="339"/>
      <c r="V372" s="280"/>
      <c r="W372" s="280"/>
      <c r="X372" s="324"/>
      <c r="Y372" s="30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324"/>
      <c r="AA372" s="280"/>
      <c r="AB372" s="280"/>
      <c r="AC372" s="280"/>
      <c r="AD372" s="280"/>
      <c r="AE372" s="280"/>
      <c r="AF372" s="280"/>
      <c r="AG372" s="280"/>
      <c r="AH372" s="280"/>
      <c r="AI372" s="280"/>
      <c r="AJ372" s="280"/>
      <c r="AK372" s="280"/>
      <c r="AL372" s="280"/>
      <c r="AM372" s="280"/>
      <c r="AN372" s="280"/>
      <c r="AO372" s="280"/>
      <c r="AP372" s="280"/>
      <c r="AQ372" s="280"/>
      <c r="AR372" s="28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V169:AV170">
    <sortCondition ref="AV170"/>
  </sortState>
  <phoneticPr fontId="14" type="noConversion"/>
  <conditionalFormatting sqref="C84:C99 C101:C217 C4:C82">
    <cfRule type="cellIs" dxfId="14" priority="553" operator="equal">
      <formula>"Red"</formula>
    </cfRule>
    <cfRule type="cellIs" dxfId="13" priority="554" operator="equal">
      <formula>"Yellow"</formula>
    </cfRule>
    <cfRule type="cellIs" dxfId="12" priority="555" operator="equal">
      <formula>"Green"</formula>
    </cfRule>
  </conditionalFormatting>
  <conditionalFormatting sqref="C218">
    <cfRule type="cellIs" dxfId="11" priority="22" operator="equal">
      <formula>"Red"</formula>
    </cfRule>
    <cfRule type="cellIs" dxfId="10" priority="23" operator="equal">
      <formula>"Yellow"</formula>
    </cfRule>
    <cfRule type="cellIs" dxfId="9" priority="24" operator="equal">
      <formula>"Green"</formula>
    </cfRule>
  </conditionalFormatting>
  <conditionalFormatting sqref="C219">
    <cfRule type="cellIs" dxfId="8" priority="19" operator="equal">
      <formula>"Red"</formula>
    </cfRule>
    <cfRule type="cellIs" dxfId="7" priority="20" operator="equal">
      <formula>"Yellow"</formula>
    </cfRule>
    <cfRule type="cellIs" dxfId="6" priority="21" operator="equal">
      <formula>"Green"</formula>
    </cfRule>
  </conditionalFormatting>
  <conditionalFormatting sqref="C83">
    <cfRule type="cellIs" dxfId="5" priority="13" operator="equal">
      <formula>"Red"</formula>
    </cfRule>
    <cfRule type="cellIs" dxfId="4" priority="14" operator="equal">
      <formula>"Yellow"</formula>
    </cfRule>
    <cfRule type="cellIs" dxfId="3" priority="15" operator="equal">
      <formula>"Green"</formula>
    </cfRule>
  </conditionalFormatting>
  <conditionalFormatting sqref="C100">
    <cfRule type="cellIs" dxfId="2" priority="7" operator="equal">
      <formula>"Red"</formula>
    </cfRule>
    <cfRule type="cellIs" dxfId="1" priority="8" operator="equal">
      <formula>"Yellow"</formula>
    </cfRule>
    <cfRule type="cellIs" dxfId="0" priority="9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17" scale="63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213" customWidth="1"/>
    <col min="2" max="2" width="13.42578125" style="214" bestFit="1" customWidth="1"/>
    <col min="3" max="3" width="12" style="214" customWidth="1"/>
    <col min="4" max="4" width="19.140625" style="214" customWidth="1"/>
    <col min="5" max="5" width="55.28515625" style="214" bestFit="1" customWidth="1"/>
    <col min="6" max="6" width="37.140625" style="214" bestFit="1" customWidth="1"/>
    <col min="7" max="7" width="23" style="214" customWidth="1"/>
    <col min="8" max="8" width="12.5703125" style="214" bestFit="1" customWidth="1"/>
    <col min="9" max="9" width="12.85546875" style="214" customWidth="1"/>
    <col min="10" max="10" width="11.140625" style="214" bestFit="1" customWidth="1"/>
    <col min="11" max="11" width="16.7109375" style="213" bestFit="1" customWidth="1"/>
    <col min="12" max="12" width="6.42578125" style="213" customWidth="1"/>
    <col min="13" max="13" width="7.140625" style="213" customWidth="1"/>
    <col min="14" max="14" width="12.140625" style="224" customWidth="1"/>
    <col min="15" max="15" width="13.28515625" style="229" customWidth="1"/>
    <col min="16" max="16" width="10.7109375" style="213" customWidth="1"/>
    <col min="17" max="17" width="9.140625" style="214"/>
    <col min="18" max="18" width="56.140625" style="213" customWidth="1"/>
    <col min="19" max="16384" width="9.140625" style="213"/>
  </cols>
  <sheetData>
    <row r="1" spans="1:41" s="180" customFormat="1" ht="33" customHeight="1" x14ac:dyDescent="0.2">
      <c r="A1" s="379" t="s">
        <v>9</v>
      </c>
      <c r="B1" s="380" t="s">
        <v>15</v>
      </c>
      <c r="C1" s="54" t="s">
        <v>16</v>
      </c>
      <c r="D1" s="380" t="s">
        <v>43</v>
      </c>
      <c r="E1" s="380" t="s">
        <v>6</v>
      </c>
      <c r="F1" s="380" t="s">
        <v>14</v>
      </c>
      <c r="G1" s="383" t="s">
        <v>3</v>
      </c>
      <c r="H1" s="380" t="s">
        <v>12</v>
      </c>
      <c r="I1" s="380" t="s">
        <v>17</v>
      </c>
      <c r="J1" s="380" t="s">
        <v>11</v>
      </c>
      <c r="K1" s="379" t="s">
        <v>13</v>
      </c>
      <c r="L1" s="382" t="s">
        <v>5</v>
      </c>
      <c r="M1" s="382"/>
      <c r="N1" s="54" t="s">
        <v>46</v>
      </c>
      <c r="O1" s="178" t="s">
        <v>47</v>
      </c>
      <c r="P1" s="56" t="s">
        <v>48</v>
      </c>
      <c r="Q1" s="381" t="s">
        <v>4</v>
      </c>
      <c r="R1" s="58" t="s">
        <v>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379"/>
      <c r="B2" s="380"/>
      <c r="C2" s="54"/>
      <c r="D2" s="380"/>
      <c r="E2" s="380"/>
      <c r="F2" s="380"/>
      <c r="G2" s="383"/>
      <c r="H2" s="380"/>
      <c r="I2" s="380"/>
      <c r="J2" s="380"/>
      <c r="K2" s="379"/>
      <c r="L2" s="56" t="s">
        <v>8</v>
      </c>
      <c r="M2" s="60" t="s">
        <v>7</v>
      </c>
      <c r="N2" s="61"/>
      <c r="O2" s="179"/>
      <c r="P2" s="60"/>
      <c r="Q2" s="38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5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75" x14ac:dyDescent="0.2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7" customFormat="1" ht="15.75" x14ac:dyDescent="0.2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41" s="77" customFormat="1" ht="15.75" x14ac:dyDescent="0.2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5" customFormat="1" ht="15.75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41" s="75" customFormat="1" ht="15.75" x14ac:dyDescent="0.2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41" s="75" customFormat="1" ht="15.75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75" x14ac:dyDescent="0.2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5" customFormat="1" ht="15.75" x14ac:dyDescent="0.2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41" s="77" customFormat="1" ht="15.75" x14ac:dyDescent="0.2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41" s="75" customFormat="1" ht="15.75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41" s="75" customFormat="1" ht="15.75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41" s="77" customFormat="1" ht="15.75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75" x14ac:dyDescent="0.2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5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75" x14ac:dyDescent="0.2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7" customFormat="1" ht="15.75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41" s="77" customFormat="1" ht="15.75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41" s="75" customFormat="1" ht="15.75" x14ac:dyDescent="0.2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41" s="75" customFormat="1" ht="15.75" x14ac:dyDescent="0.2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41" s="75" customFormat="1" ht="15.75" x14ac:dyDescent="0.2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41" s="77" customFormat="1" ht="15.75" x14ac:dyDescent="0.2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39" s="75" customFormat="1" ht="15.75" x14ac:dyDescent="0.2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39" s="134" customFormat="1" ht="15.75" x14ac:dyDescent="0.2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75" x14ac:dyDescent="0.2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75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75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5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39" s="75" customFormat="1" ht="15.75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5" customFormat="1" ht="15.75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39" s="75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75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75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39" s="75" customFormat="1" ht="15.75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75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75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75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75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75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75" x14ac:dyDescent="0.2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75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75" x14ac:dyDescent="0.2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39" s="75" customFormat="1" ht="15.75" x14ac:dyDescent="0.2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39" s="75" customFormat="1" ht="15.75" x14ac:dyDescent="0.2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75" x14ac:dyDescent="0.2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75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75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39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39" s="75" customFormat="1" ht="15.75" x14ac:dyDescent="0.2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41" s="75" customFormat="1" ht="15.75" x14ac:dyDescent="0.2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41" s="75" customFormat="1" ht="15.75" x14ac:dyDescent="0.2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41" s="77" customFormat="1" ht="15.75" x14ac:dyDescent="0.2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41" s="77" customFormat="1" ht="15.75" x14ac:dyDescent="0.2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75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7" customFormat="1" ht="15.75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41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41" s="75" customFormat="1" ht="15.75" x14ac:dyDescent="0.2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41" s="75" customFormat="1" ht="15.75" x14ac:dyDescent="0.2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41" s="75" customFormat="1" ht="15.75" x14ac:dyDescent="0.2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41" s="75" customFormat="1" ht="15.75" x14ac:dyDescent="0.2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41" s="77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41" s="77" customFormat="1" ht="15.75" x14ac:dyDescent="0.2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41" s="77" customFormat="1" ht="15.75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41" s="77" customFormat="1" ht="15.75" x14ac:dyDescent="0.2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41" s="77" customFormat="1" ht="15.75" x14ac:dyDescent="0.2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41" s="77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41" s="75" customFormat="1" ht="15.75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41" s="77" customFormat="1" ht="15.75" x14ac:dyDescent="0.2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41" s="77" customFormat="1" ht="15.75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1" s="77" customFormat="1" ht="15.75" x14ac:dyDescent="0.2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75" x14ac:dyDescent="0.2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5.75" x14ac:dyDescent="0.2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41" s="77" customFormat="1" ht="15.75" x14ac:dyDescent="0.2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41" s="77" customFormat="1" ht="15.75" x14ac:dyDescent="0.2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41" s="77" customFormat="1" ht="15.75" x14ac:dyDescent="0.2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41" s="77" customFormat="1" ht="15.75" x14ac:dyDescent="0.2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41" s="77" customFormat="1" ht="15.75" x14ac:dyDescent="0.2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41" s="77" customFormat="1" ht="15.75" x14ac:dyDescent="0.2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41" s="77" customFormat="1" ht="15.75" x14ac:dyDescent="0.2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41" s="77" customFormat="1" ht="15.75" x14ac:dyDescent="0.2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41" s="75" customFormat="1" ht="15.75" x14ac:dyDescent="0.2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41" s="77" customFormat="1" ht="15.75" x14ac:dyDescent="0.2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41" s="77" customFormat="1" ht="15.75" x14ac:dyDescent="0.2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41" s="77" customFormat="1" ht="15.75" x14ac:dyDescent="0.2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41" s="75" customFormat="1" ht="15.75" x14ac:dyDescent="0.2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75" x14ac:dyDescent="0.2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7" customFormat="1" ht="15.75" x14ac:dyDescent="0.2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1.140625" style="12" customWidth="1"/>
    <col min="4" max="4" width="24.140625" style="12" customWidth="1"/>
    <col min="5" max="5" width="55" style="12" bestFit="1" customWidth="1"/>
    <col min="6" max="6" width="37.42578125" style="12" bestFit="1" customWidth="1"/>
    <col min="7" max="7" width="24.42578125" style="12" customWidth="1"/>
    <col min="8" max="8" width="12.42578125" style="12" bestFit="1" customWidth="1"/>
    <col min="9" max="9" width="9.7109375" style="12" bestFit="1" customWidth="1"/>
    <col min="10" max="10" width="10.7109375" style="12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12" customWidth="1"/>
    <col min="18" max="18" width="35.5703125" customWidth="1"/>
  </cols>
  <sheetData>
    <row r="1" spans="1:41" s="180" customFormat="1" ht="33" customHeight="1" x14ac:dyDescent="0.2">
      <c r="A1" s="379" t="s">
        <v>9</v>
      </c>
      <c r="B1" s="380" t="s">
        <v>15</v>
      </c>
      <c r="C1" s="54" t="s">
        <v>16</v>
      </c>
      <c r="D1" s="380" t="s">
        <v>43</v>
      </c>
      <c r="E1" s="380" t="s">
        <v>6</v>
      </c>
      <c r="F1" s="380" t="s">
        <v>14</v>
      </c>
      <c r="G1" s="383" t="s">
        <v>3</v>
      </c>
      <c r="H1" s="380" t="s">
        <v>12</v>
      </c>
      <c r="I1" s="380" t="s">
        <v>17</v>
      </c>
      <c r="J1" s="380" t="s">
        <v>11</v>
      </c>
      <c r="K1" s="379" t="s">
        <v>13</v>
      </c>
      <c r="L1" s="382" t="s">
        <v>5</v>
      </c>
      <c r="M1" s="382"/>
      <c r="N1" s="56" t="s">
        <v>46</v>
      </c>
      <c r="O1" s="56" t="s">
        <v>47</v>
      </c>
      <c r="P1" s="56" t="s">
        <v>48</v>
      </c>
      <c r="Q1" s="381" t="s">
        <v>4</v>
      </c>
      <c r="R1" s="58" t="s">
        <v>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379"/>
      <c r="B2" s="380"/>
      <c r="C2" s="54"/>
      <c r="D2" s="380"/>
      <c r="E2" s="380"/>
      <c r="F2" s="380"/>
      <c r="G2" s="383"/>
      <c r="H2" s="380"/>
      <c r="I2" s="380"/>
      <c r="J2" s="380"/>
      <c r="K2" s="379"/>
      <c r="L2" s="56" t="s">
        <v>8</v>
      </c>
      <c r="M2" s="60" t="s">
        <v>7</v>
      </c>
      <c r="N2" s="60"/>
      <c r="O2" s="60"/>
      <c r="P2" s="60"/>
      <c r="Q2" s="38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7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41" s="75" customFormat="1" ht="15.75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41" s="77" customFormat="1" ht="15.75" x14ac:dyDescent="0.2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41" s="77" customFormat="1" ht="15.75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41" s="77" customFormat="1" ht="15.75" x14ac:dyDescent="0.2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41" s="77" customFormat="1" ht="15.75" x14ac:dyDescent="0.2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41" s="77" customFormat="1" ht="15.75" x14ac:dyDescent="0.2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41" s="75" customFormat="1" ht="15.75" x14ac:dyDescent="0.2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41" s="75" customFormat="1" ht="15.75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75" x14ac:dyDescent="0.2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41" s="75" customFormat="1" ht="15.75" x14ac:dyDescent="0.2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75" x14ac:dyDescent="0.2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41" s="75" customFormat="1" ht="15.75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41" s="75" customFormat="1" ht="15.75" x14ac:dyDescent="0.2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41" s="75" customFormat="1" ht="15.75" x14ac:dyDescent="0.2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41" s="77" customFormat="1" ht="15.75" x14ac:dyDescent="0.2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75" x14ac:dyDescent="0.2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5" customFormat="1" ht="15.75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41" s="75" customFormat="1" ht="15.75" x14ac:dyDescent="0.2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41" s="77" customFormat="1" ht="15.75" x14ac:dyDescent="0.2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1" s="75" customFormat="1" ht="15.75" x14ac:dyDescent="0.2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41" s="75" customFormat="1" ht="15.75" x14ac:dyDescent="0.2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41" s="77" customFormat="1" ht="15.75" x14ac:dyDescent="0.2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75" customFormat="1" ht="15.75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41" s="77" customFormat="1" ht="15.75" x14ac:dyDescent="0.2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75" x14ac:dyDescent="0.2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12" customFormat="1" ht="15.75" x14ac:dyDescent="0.2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41" s="75" customFormat="1" ht="15.75" x14ac:dyDescent="0.2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41" s="75" customFormat="1" ht="15.75" x14ac:dyDescent="0.2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41" s="77" customFormat="1" ht="15.75" x14ac:dyDescent="0.2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41" s="77" customFormat="1" ht="15.75" x14ac:dyDescent="0.2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41" s="75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41" s="77" customFormat="1" ht="15.75" x14ac:dyDescent="0.2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41" s="77" customFormat="1" ht="15.75" x14ac:dyDescent="0.2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41" s="77" customFormat="1" ht="15.75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41" s="77" customFormat="1" ht="15.75" x14ac:dyDescent="0.2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75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7" customFormat="1" ht="15.75" x14ac:dyDescent="0.2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41" s="75" customFormat="1" ht="15.75" x14ac:dyDescent="0.2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41" s="77" customFormat="1" ht="15.75" x14ac:dyDescent="0.2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1" s="75" customFormat="1" ht="15.75" x14ac:dyDescent="0.2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41" s="75" customFormat="1" ht="15.75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41" s="77" customFormat="1" ht="15.75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41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41" s="77" customFormat="1" ht="15.75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41" s="77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41" s="77" customFormat="1" ht="15.75" x14ac:dyDescent="0.2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41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41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41" s="77" customFormat="1" ht="15.75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75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75" x14ac:dyDescent="0.2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75" x14ac:dyDescent="0.2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39" s="75" customFormat="1" ht="15.75" x14ac:dyDescent="0.2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39" s="75" customFormat="1" ht="15.75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75" x14ac:dyDescent="0.2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s="77" customFormat="1" ht="15.75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9" s="77" customFormat="1" ht="15.75" x14ac:dyDescent="0.2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9" s="75" customFormat="1" ht="15.75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39" s="75" customFormat="1" ht="15.75" x14ac:dyDescent="0.2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39" s="75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75" x14ac:dyDescent="0.2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75" x14ac:dyDescent="0.2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75" x14ac:dyDescent="0.2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5" customFormat="1" ht="15.75" x14ac:dyDescent="0.2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39" s="75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39" s="105" customFormat="1" ht="15.75" x14ac:dyDescent="0.2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75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" customFormat="1" x14ac:dyDescent="0.2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x14ac:dyDescent="0.2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x14ac:dyDescent="0.2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x14ac:dyDescent="0.2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x14ac:dyDescent="0.2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7" customFormat="1" x14ac:dyDescent="0.2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x14ac:dyDescent="0.2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7" customFormat="1" x14ac:dyDescent="0.2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x14ac:dyDescent="0.2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x14ac:dyDescent="0.2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29" customFormat="1" x14ac:dyDescent="0.2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9" s="29" customFormat="1" x14ac:dyDescent="0.2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x14ac:dyDescent="0.2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x14ac:dyDescent="0.2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x14ac:dyDescent="0.2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s="7" customFormat="1" x14ac:dyDescent="0.2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39" s="7" customFormat="1" x14ac:dyDescent="0.2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x14ac:dyDescent="0.2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x14ac:dyDescent="0.2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7" customFormat="1" x14ac:dyDescent="0.2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39" s="7" customFormat="1" x14ac:dyDescent="0.2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x14ac:dyDescent="0.2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7" customFormat="1" x14ac:dyDescent="0.2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x14ac:dyDescent="0.2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x14ac:dyDescent="0.2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x14ac:dyDescent="0.2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7" customFormat="1" x14ac:dyDescent="0.2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39" s="7" customFormat="1" x14ac:dyDescent="0.2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39" s="7" customFormat="1" x14ac:dyDescent="0.2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x14ac:dyDescent="0.2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7" customFormat="1" x14ac:dyDescent="0.2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39" s="7" customFormat="1" x14ac:dyDescent="0.2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39" s="7" customFormat="1" x14ac:dyDescent="0.2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x14ac:dyDescent="0.2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x14ac:dyDescent="0.2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7" customFormat="1" x14ac:dyDescent="0.2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39" s="7" customFormat="1" x14ac:dyDescent="0.2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39" s="7" customFormat="1" x14ac:dyDescent="0.2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39" s="7" customFormat="1" x14ac:dyDescent="0.2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9" s="47" customFormat="1" x14ac:dyDescent="0.2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x14ac:dyDescent="0.2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x14ac:dyDescent="0.2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7" customFormat="1" x14ac:dyDescent="0.2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9" s="7" customFormat="1" x14ac:dyDescent="0.2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idden="1" x14ac:dyDescent="0.2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7" customFormat="1" x14ac:dyDescent="0.2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9" s="7" customFormat="1" x14ac:dyDescent="0.2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9" s="7" customFormat="1" x14ac:dyDescent="0.2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9" s="7" customFormat="1" x14ac:dyDescent="0.2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9" s="7" customFormat="1" x14ac:dyDescent="0.2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39" s="7" customFormat="1" x14ac:dyDescent="0.2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39" s="7" customFormat="1" x14ac:dyDescent="0.2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x14ac:dyDescent="0.2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x14ac:dyDescent="0.2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7" customFormat="1" x14ac:dyDescent="0.2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39" s="7" customFormat="1" x14ac:dyDescent="0.2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39" s="8" customFormat="1" x14ac:dyDescent="0.2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s="7" customFormat="1" x14ac:dyDescent="0.2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x14ac:dyDescent="0.2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x14ac:dyDescent="0.2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7" customFormat="1" x14ac:dyDescent="0.2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41" s="8" customFormat="1" x14ac:dyDescent="0.2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41" s="29" customFormat="1" x14ac:dyDescent="0.2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1" s="47" customFormat="1" x14ac:dyDescent="0.2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41" s="7" customFormat="1" x14ac:dyDescent="0.2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41" s="7" customFormat="1" x14ac:dyDescent="0.2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41" s="7" customFormat="1" x14ac:dyDescent="0.2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41" s="7" customFormat="1" x14ac:dyDescent="0.2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41" s="7" customFormat="1" x14ac:dyDescent="0.2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41" s="7" customFormat="1" x14ac:dyDescent="0.2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x14ac:dyDescent="0.2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222" customWidth="1"/>
    <col min="2" max="2" width="13.42578125" style="223" bestFit="1" customWidth="1"/>
    <col min="3" max="3" width="12.5703125" style="223" customWidth="1"/>
    <col min="4" max="4" width="23.7109375" style="223" customWidth="1"/>
    <col min="5" max="5" width="50.140625" style="223" bestFit="1" customWidth="1"/>
    <col min="6" max="6" width="36.5703125" style="223" bestFit="1" customWidth="1"/>
    <col min="7" max="7" width="20.85546875" style="223" bestFit="1" customWidth="1"/>
    <col min="8" max="8" width="12.28515625" style="223" bestFit="1" customWidth="1"/>
    <col min="9" max="9" width="9.140625" style="223"/>
    <col min="10" max="10" width="10.5703125" style="223" bestFit="1" customWidth="1"/>
    <col min="11" max="11" width="16.42578125" style="222" bestFit="1" customWidth="1"/>
    <col min="12" max="12" width="6.28515625" style="222" customWidth="1"/>
    <col min="13" max="13" width="7.5703125" style="222" customWidth="1"/>
    <col min="14" max="16" width="10.7109375" style="222" customWidth="1"/>
    <col min="17" max="17" width="11.85546875" style="223" bestFit="1" customWidth="1"/>
    <col min="18" max="18" width="35.28515625" style="222" customWidth="1"/>
    <col min="19" max="16384" width="9.140625" style="222"/>
  </cols>
  <sheetData>
    <row r="1" spans="1:39" s="180" customFormat="1" ht="94.5" x14ac:dyDescent="0.2">
      <c r="A1" s="379" t="s">
        <v>9</v>
      </c>
      <c r="B1" s="380" t="s">
        <v>15</v>
      </c>
      <c r="C1" s="54" t="s">
        <v>16</v>
      </c>
      <c r="D1" s="380" t="s">
        <v>43</v>
      </c>
      <c r="E1" s="380" t="s">
        <v>6</v>
      </c>
      <c r="F1" s="380" t="s">
        <v>14</v>
      </c>
      <c r="G1" s="383" t="s">
        <v>3</v>
      </c>
      <c r="H1" s="380" t="s">
        <v>12</v>
      </c>
      <c r="I1" s="380" t="s">
        <v>17</v>
      </c>
      <c r="J1" s="380" t="s">
        <v>11</v>
      </c>
      <c r="K1" s="379" t="s">
        <v>13</v>
      </c>
      <c r="L1" s="382" t="s">
        <v>5</v>
      </c>
      <c r="M1" s="382"/>
      <c r="N1" s="56" t="s">
        <v>46</v>
      </c>
      <c r="O1" s="56" t="s">
        <v>47</v>
      </c>
      <c r="P1" s="56" t="s">
        <v>48</v>
      </c>
      <c r="Q1" s="381" t="s">
        <v>4</v>
      </c>
      <c r="R1" s="58" t="s">
        <v>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31.5" x14ac:dyDescent="0.2">
      <c r="A2" s="379"/>
      <c r="B2" s="380"/>
      <c r="C2" s="54"/>
      <c r="D2" s="380"/>
      <c r="E2" s="380"/>
      <c r="F2" s="380"/>
      <c r="G2" s="383"/>
      <c r="H2" s="380"/>
      <c r="I2" s="380"/>
      <c r="J2" s="380"/>
      <c r="K2" s="379"/>
      <c r="L2" s="56" t="s">
        <v>8</v>
      </c>
      <c r="M2" s="60" t="s">
        <v>7</v>
      </c>
      <c r="N2" s="60"/>
      <c r="O2" s="60"/>
      <c r="P2" s="60"/>
      <c r="Q2" s="38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39" s="105" customFormat="1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x14ac:dyDescent="0.2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39" s="105" customFormat="1" x14ac:dyDescent="0.2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x14ac:dyDescent="0.2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s="105" customFormat="1" x14ac:dyDescent="0.2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39" s="105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39" s="105" customFormat="1" x14ac:dyDescent="0.2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39" s="105" customFormat="1" x14ac:dyDescent="0.2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12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41" s="112" customFormat="1" x14ac:dyDescent="0.2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41" s="105" customFormat="1" x14ac:dyDescent="0.2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41" s="105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41" s="112" customFormat="1" x14ac:dyDescent="0.2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41" s="105" customFormat="1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41" s="105" customFormat="1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41" s="105" customFormat="1" x14ac:dyDescent="0.2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41" s="105" customFormat="1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41" s="105" customFormat="1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41" s="105" customFormat="1" x14ac:dyDescent="0.2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05" customFormat="1" x14ac:dyDescent="0.2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39" s="112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39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39" s="105" customFormat="1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39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39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39" s="105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39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39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s="105" customFormat="1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39" s="105" customFormat="1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39" s="112" customFormat="1" x14ac:dyDescent="0.2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39" s="105" customFormat="1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05" customFormat="1" x14ac:dyDescent="0.2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05" customFormat="1" x14ac:dyDescent="0.2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idden="1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05" customFormat="1" x14ac:dyDescent="0.2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x14ac:dyDescent="0.2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x14ac:dyDescent="0.2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x14ac:dyDescent="0.2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39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39" s="105" customFormat="1" x14ac:dyDescent="0.2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39" s="105" customFormat="1" x14ac:dyDescent="0.2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39" s="105" customFormat="1" x14ac:dyDescent="0.2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39" s="105" customFormat="1" x14ac:dyDescent="0.2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39" s="105" customFormat="1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39" s="105" customFormat="1" x14ac:dyDescent="0.2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39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41" s="112" customFormat="1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41" s="105" customFormat="1" x14ac:dyDescent="0.2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x14ac:dyDescent="0.2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105" customFormat="1" x14ac:dyDescent="0.2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41" s="105" customFormat="1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41" s="105" customFormat="1" x14ac:dyDescent="0.2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x14ac:dyDescent="0.2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41" s="105" customFormat="1" x14ac:dyDescent="0.2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x14ac:dyDescent="0.2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x14ac:dyDescent="0.2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41" s="112" customFormat="1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x14ac:dyDescent="0.2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41" s="105" customFormat="1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x14ac:dyDescent="0.2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41" s="105" customFormat="1" x14ac:dyDescent="0.2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x14ac:dyDescent="0.2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x14ac:dyDescent="0.2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x14ac:dyDescent="0.2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39" s="105" customFormat="1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39" s="105" customFormat="1" x14ac:dyDescent="0.2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x14ac:dyDescent="0.2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x14ac:dyDescent="0.2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x14ac:dyDescent="0.2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39" s="105" customFormat="1" x14ac:dyDescent="0.2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39" s="105" customFormat="1" x14ac:dyDescent="0.2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39" s="105" customFormat="1" x14ac:dyDescent="0.2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39" s="105" customFormat="1" x14ac:dyDescent="0.2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39" s="105" customFormat="1" x14ac:dyDescent="0.2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x14ac:dyDescent="0.2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x14ac:dyDescent="0.2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9" s="105" customFormat="1" x14ac:dyDescent="0.2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9" s="105" customFormat="1" x14ac:dyDescent="0.2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9" s="105" customFormat="1" x14ac:dyDescent="0.2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9" s="105" customFormat="1" x14ac:dyDescent="0.2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9" s="105" customFormat="1" x14ac:dyDescent="0.2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9" s="105" customFormat="1" x14ac:dyDescent="0.2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x14ac:dyDescent="0.2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05" customFormat="1" x14ac:dyDescent="0.2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x14ac:dyDescent="0.2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x14ac:dyDescent="0.2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9" s="112" customFormat="1" x14ac:dyDescent="0.2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x14ac:dyDescent="0.2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x14ac:dyDescent="0.2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x14ac:dyDescent="0.2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x14ac:dyDescent="0.2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x14ac:dyDescent="0.2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x14ac:dyDescent="0.2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9" s="112" customFormat="1" x14ac:dyDescent="0.2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9" s="112" customFormat="1" x14ac:dyDescent="0.2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9" s="112" customFormat="1" x14ac:dyDescent="0.2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x14ac:dyDescent="0.2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x14ac:dyDescent="0.2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x14ac:dyDescent="0.2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x14ac:dyDescent="0.2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x14ac:dyDescent="0.2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39" s="105" customFormat="1" x14ac:dyDescent="0.2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9" s="112" customFormat="1" x14ac:dyDescent="0.2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x14ac:dyDescent="0.2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x14ac:dyDescent="0.2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39" s="105" customFormat="1" x14ac:dyDescent="0.2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39" s="105" customFormat="1" x14ac:dyDescent="0.2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39" s="105" customFormat="1" x14ac:dyDescent="0.2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39" s="105" customFormat="1" x14ac:dyDescent="0.2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222" customWidth="1"/>
    <col min="2" max="2" width="13.42578125" style="228" bestFit="1" customWidth="1"/>
    <col min="3" max="3" width="11.42578125" style="223" customWidth="1"/>
    <col min="4" max="4" width="17" style="223" bestFit="1" customWidth="1"/>
    <col min="5" max="5" width="54" style="223" bestFit="1" customWidth="1"/>
    <col min="6" max="6" width="37.5703125" style="223" bestFit="1" customWidth="1"/>
    <col min="7" max="7" width="18.42578125" style="223" customWidth="1"/>
    <col min="8" max="8" width="12.42578125" style="223" bestFit="1" customWidth="1"/>
    <col min="9" max="9" width="13.42578125" style="223" customWidth="1"/>
    <col min="10" max="10" width="11.5703125" style="223" bestFit="1" customWidth="1"/>
    <col min="11" max="11" width="16.5703125" style="222" bestFit="1" customWidth="1"/>
    <col min="12" max="12" width="6.28515625" style="222" customWidth="1"/>
    <col min="13" max="13" width="7.5703125" style="222" customWidth="1"/>
    <col min="14" max="14" width="13.8554687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546875" style="222" customWidth="1"/>
    <col min="19" max="20" width="9.140625" style="222"/>
    <col min="21" max="21" width="35.85546875" style="222" customWidth="1"/>
    <col min="22" max="16384" width="9.140625" style="222"/>
  </cols>
  <sheetData>
    <row r="1" spans="1:39" s="180" customFormat="1" ht="33" customHeight="1" x14ac:dyDescent="0.2">
      <c r="A1" s="379" t="s">
        <v>9</v>
      </c>
      <c r="B1" s="380" t="s">
        <v>15</v>
      </c>
      <c r="C1" s="54" t="s">
        <v>16</v>
      </c>
      <c r="D1" s="380" t="s">
        <v>43</v>
      </c>
      <c r="E1" s="380" t="s">
        <v>6</v>
      </c>
      <c r="F1" s="380" t="s">
        <v>14</v>
      </c>
      <c r="G1" s="383" t="s">
        <v>3</v>
      </c>
      <c r="H1" s="380" t="s">
        <v>12</v>
      </c>
      <c r="I1" s="380" t="s">
        <v>17</v>
      </c>
      <c r="J1" s="380" t="s">
        <v>11</v>
      </c>
      <c r="K1" s="379" t="s">
        <v>13</v>
      </c>
      <c r="L1" s="382" t="s">
        <v>5</v>
      </c>
      <c r="M1" s="382"/>
      <c r="N1" s="56" t="s">
        <v>46</v>
      </c>
      <c r="O1" s="56" t="s">
        <v>47</v>
      </c>
      <c r="P1" s="56" t="s">
        <v>48</v>
      </c>
      <c r="Q1" s="381" t="s">
        <v>4</v>
      </c>
      <c r="R1" s="58" t="s">
        <v>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19.5" customHeight="1" x14ac:dyDescent="0.2">
      <c r="A2" s="379"/>
      <c r="B2" s="380"/>
      <c r="C2" s="54"/>
      <c r="D2" s="380"/>
      <c r="E2" s="380"/>
      <c r="F2" s="380"/>
      <c r="G2" s="383"/>
      <c r="H2" s="380"/>
      <c r="I2" s="380"/>
      <c r="J2" s="380"/>
      <c r="K2" s="379"/>
      <c r="L2" s="56" t="s">
        <v>8</v>
      </c>
      <c r="M2" s="60" t="s">
        <v>7</v>
      </c>
      <c r="N2" s="60"/>
      <c r="O2" s="60"/>
      <c r="P2" s="60"/>
      <c r="Q2" s="38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39" s="105" customFormat="1" x14ac:dyDescent="0.2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x14ac:dyDescent="0.2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x14ac:dyDescent="0.2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s="105" customFormat="1" x14ac:dyDescent="0.2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39" s="105" customFormat="1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s="105" customFormat="1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05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41" s="105" customFormat="1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s="112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41" s="105" customFormat="1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41" s="112" customFormat="1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41" s="112" customFormat="1" x14ac:dyDescent="0.2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41" s="105" customFormat="1" x14ac:dyDescent="0.2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41" s="225" customFormat="1" x14ac:dyDescent="0.2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41" s="105" customFormat="1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41" s="105" customFormat="1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x14ac:dyDescent="0.2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1" s="105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41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41" s="105" customFormat="1" x14ac:dyDescent="0.2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41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41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41" s="112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41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41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41" s="105" customFormat="1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41" s="105" customFormat="1" x14ac:dyDescent="0.2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x14ac:dyDescent="0.2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41" s="112" customFormat="1" x14ac:dyDescent="0.2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41" s="105" customFormat="1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41" s="105" customFormat="1" x14ac:dyDescent="0.2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41" s="112" customFormat="1" x14ac:dyDescent="0.2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41" s="112" customFormat="1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41" s="105" customFormat="1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41" s="112" customFormat="1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41" s="112" customFormat="1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1" s="112" customFormat="1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x14ac:dyDescent="0.2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x14ac:dyDescent="0.2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41" s="105" customFormat="1" x14ac:dyDescent="0.2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41" s="112" customFormat="1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41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41" s="105" customFormat="1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41" s="105" customFormat="1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41" s="112" customFormat="1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41" s="105" customFormat="1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41" s="112" customFormat="1" x14ac:dyDescent="0.2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41" s="112" customFormat="1" x14ac:dyDescent="0.2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41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x14ac:dyDescent="0.2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9" s="225" customFormat="1" x14ac:dyDescent="0.2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x14ac:dyDescent="0.2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9" s="112" customFormat="1" x14ac:dyDescent="0.2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9" s="112" customFormat="1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x14ac:dyDescent="0.2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x14ac:dyDescent="0.2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x14ac:dyDescent="0.2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x14ac:dyDescent="0.2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x14ac:dyDescent="0.2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9" s="112" customFormat="1" x14ac:dyDescent="0.2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x14ac:dyDescent="0.2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x14ac:dyDescent="0.2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x14ac:dyDescent="0.2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x14ac:dyDescent="0.2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0.140625" style="12" customWidth="1"/>
    <col min="4" max="4" width="19.42578125" style="12" bestFit="1" customWidth="1"/>
    <col min="5" max="5" width="54.85546875" style="12" bestFit="1" customWidth="1"/>
    <col min="6" max="6" width="36.5703125" style="12" bestFit="1" customWidth="1"/>
    <col min="7" max="7" width="21.7109375" style="15" customWidth="1"/>
    <col min="8" max="8" width="14.7109375" style="13" customWidth="1"/>
    <col min="9" max="9" width="13.42578125" style="13" customWidth="1"/>
    <col min="10" max="10" width="10.5703125" style="13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12" bestFit="1" customWidth="1"/>
    <col min="18" max="18" width="29.85546875" customWidth="1"/>
    <col min="21" max="21" width="28.85546875" customWidth="1"/>
  </cols>
  <sheetData>
    <row r="1" spans="1:39" s="3" customFormat="1" ht="33" customHeight="1" x14ac:dyDescent="0.2">
      <c r="A1" s="384" t="s">
        <v>9</v>
      </c>
      <c r="B1" s="385" t="s">
        <v>15</v>
      </c>
      <c r="C1" s="11" t="s">
        <v>16</v>
      </c>
      <c r="D1" s="385" t="s">
        <v>10</v>
      </c>
      <c r="E1" s="385" t="s">
        <v>6</v>
      </c>
      <c r="F1" s="385" t="s">
        <v>14</v>
      </c>
      <c r="G1" s="388" t="s">
        <v>3</v>
      </c>
      <c r="H1" s="385" t="s">
        <v>12</v>
      </c>
      <c r="I1" s="385" t="s">
        <v>17</v>
      </c>
      <c r="J1" s="385" t="s">
        <v>11</v>
      </c>
      <c r="K1" s="384" t="s">
        <v>13</v>
      </c>
      <c r="L1" s="387" t="s">
        <v>5</v>
      </c>
      <c r="M1" s="387"/>
      <c r="N1" s="1" t="s">
        <v>46</v>
      </c>
      <c r="O1" s="1" t="s">
        <v>47</v>
      </c>
      <c r="P1" s="1" t="s">
        <v>48</v>
      </c>
      <c r="Q1" s="386" t="s">
        <v>4</v>
      </c>
      <c r="R1" s="10" t="s">
        <v>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s="3" customFormat="1" ht="19.5" customHeight="1" x14ac:dyDescent="0.2">
      <c r="A2" s="384"/>
      <c r="B2" s="385"/>
      <c r="C2" s="11"/>
      <c r="D2" s="385"/>
      <c r="E2" s="385"/>
      <c r="F2" s="385"/>
      <c r="G2" s="388"/>
      <c r="H2" s="385"/>
      <c r="I2" s="385"/>
      <c r="J2" s="385"/>
      <c r="K2" s="384"/>
      <c r="L2" s="1" t="s">
        <v>8</v>
      </c>
      <c r="M2" s="2" t="s">
        <v>7</v>
      </c>
      <c r="N2" s="2"/>
      <c r="O2" s="2"/>
      <c r="P2" s="2"/>
      <c r="Q2" s="38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194" customFormat="1" ht="15.75" x14ac:dyDescent="0.2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x14ac:dyDescent="0.2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64" customFormat="1" ht="15.75" x14ac:dyDescent="0.2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75" x14ac:dyDescent="0.2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64" customFormat="1" ht="15.75" x14ac:dyDescent="0.2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9" s="194" customFormat="1" ht="15.75" x14ac:dyDescent="0.2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39" s="194" customFormat="1" ht="15.75" x14ac:dyDescent="0.2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39" s="169" customFormat="1" ht="15.75" x14ac:dyDescent="0.2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39" s="169" customFormat="1" ht="15.75" x14ac:dyDescent="0.2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9" s="164" customFormat="1" ht="15.75" x14ac:dyDescent="0.2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9" s="194" customFormat="1" ht="15.75" x14ac:dyDescent="0.2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spans="1:39" hidden="1" x14ac:dyDescent="0.2"/>
    <row r="15" spans="1:39" s="164" customFormat="1" ht="15.75" x14ac:dyDescent="0.2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75" x14ac:dyDescent="0.2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9" customFormat="1" ht="15.75" x14ac:dyDescent="0.2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75" x14ac:dyDescent="0.2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75" x14ac:dyDescent="0.2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39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39" s="75" customFormat="1" ht="15.75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9" s="133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9" s="133" customFormat="1" ht="15.75" x14ac:dyDescent="0.2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75" x14ac:dyDescent="0.2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5" customFormat="1" ht="15.75" x14ac:dyDescent="0.2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77" customFormat="1" ht="15.75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75" x14ac:dyDescent="0.2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75" x14ac:dyDescent="0.2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75" x14ac:dyDescent="0.2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75" x14ac:dyDescent="0.2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75" x14ac:dyDescent="0.2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41" s="75" customFormat="1" ht="15.75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41" s="194" customFormat="1" ht="15.75" x14ac:dyDescent="0.2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41" s="77" customFormat="1" ht="15.75" x14ac:dyDescent="0.2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7" customFormat="1" ht="15.75" x14ac:dyDescent="0.2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41" s="77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41" s="77" customFormat="1" ht="15.75" x14ac:dyDescent="0.2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41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41" s="77" customFormat="1" ht="15.75" x14ac:dyDescent="0.2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75" x14ac:dyDescent="0.2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208" customFormat="1" ht="15.75" x14ac:dyDescent="0.2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41" s="208" customFormat="1" ht="15.75" x14ac:dyDescent="0.2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41" s="77" customFormat="1" ht="15.75" x14ac:dyDescent="0.2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75" x14ac:dyDescent="0.2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75" x14ac:dyDescent="0.2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194" customFormat="1" ht="15.75" x14ac:dyDescent="0.2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75237AD736D4D9114E4FAC7DBA878" ma:contentTypeVersion="12" ma:contentTypeDescription="Create a new document." ma:contentTypeScope="" ma:versionID="2b975dfc501398a3b913ccfd5bed29c4">
  <xsd:schema xmlns:xsd="http://www.w3.org/2001/XMLSchema" xmlns:xs="http://www.w3.org/2001/XMLSchema" xmlns:p="http://schemas.microsoft.com/office/2006/metadata/properties" xmlns:ns3="7291e4b1-81b0-4bb9-82a8-46466f82dd5a" xmlns:ns4="fe0f2baa-95cf-4067-b8c8-7db27ea6adbe" targetNamespace="http://schemas.microsoft.com/office/2006/metadata/properties" ma:root="true" ma:fieldsID="1c3d30e02bdad22364e284b75bd34187" ns3:_="" ns4:_="">
    <xsd:import namespace="7291e4b1-81b0-4bb9-82a8-46466f82dd5a"/>
    <xsd:import namespace="fe0f2baa-95cf-4067-b8c8-7db27ea6ad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1e4b1-81b0-4bb9-82a8-46466f82d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f2baa-95cf-4067-b8c8-7db27ea6a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510F4D-55F2-4224-92B7-1885B0EEF6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19E39-1277-4367-A077-18B641C9A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91e4b1-81b0-4bb9-82a8-46466f82dd5a"/>
    <ds:schemaRef ds:uri="fe0f2baa-95cf-4067-b8c8-7db27ea6a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22D53-FEAD-4FEB-B2DD-9371EEB8025E}">
  <ds:schemaRefs>
    <ds:schemaRef ds:uri="http://schemas.microsoft.com/office/2006/documentManagement/types"/>
    <ds:schemaRef ds:uri="fe0f2baa-95cf-4067-b8c8-7db27ea6adb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291e4b1-81b0-4bb9-82a8-46466f82dd5a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kevin</cp:lastModifiedBy>
  <cp:lastPrinted>2020-09-29T15:19:48Z</cp:lastPrinted>
  <dcterms:created xsi:type="dcterms:W3CDTF">2002-06-26T15:37:56Z</dcterms:created>
  <dcterms:modified xsi:type="dcterms:W3CDTF">2023-02-10T16:45:55Z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0x010100E8575237AD736D4D9114E4FAC7DBA878</vt:lpwstr>
  </property>
</Properties>
</file>